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753e3ada2843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e32318fc3ec247fc"/>
    <x:sheet xmlns:r="http://schemas.openxmlformats.org/officeDocument/2006/relationships" name="Template" sheetId="2" r:id="Rb26263eee6424f2d"/>
    <x:sheet xmlns:r="http://schemas.openxmlformats.org/officeDocument/2006/relationships" name="How to use" sheetId="3" r:id="R8906ae58beff48c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-mm-dd"/>
    <x:numFmt numFmtId="201" formatCode="$#,##0"/>
    <x:numFmt numFmtId="202" formatCode="0.0%"/>
    <x:numFmt numFmtId="203" formatCode="$#,##0.00"/>
    <x:numFmt numFmtId="204" formatCode="0.00x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9333EA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9333EA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9333EA"/>
      </x:patternFill>
    </x:fill>
    <x:fill>
      <x:patternFill patternType="solid">
        <x:fgColor rgb="F3E8FF"/>
      </x:patternFill>
    </x:fill>
    <x:fill>
      <x:patternFill patternType="solid">
        <x:fgColor rgb="A855F7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9333EA"/>
      </x:top>
    </x:border>
    <x:border>
      <x:right>
        <x:color rgb="CBD5E1"/>
      </x:right>
      <x:top>
        <x:color rgb="9333EA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9333EA"/>
      </x:top>
    </x:border>
    <x:border>
      <x:right>
        <x:color rgb="CBD5E1"/>
      </x:right>
      <x:top>
        <x:color rgb="9333EA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3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202" fontId="0" fillId="0" borderId="6" xfId="0" applyNumberFormat="1" applyFont="1" applyFill="1" applyBorder="1" applyAlignment="1">
      <x:alignment wrapText="1"/>
    </x:xf>
    <x:xf numFmtId="202" fontId="0" fillId="0" borderId="9" xfId="0" applyNumberFormat="1" applyFont="1" applyFill="1" applyBorder="1" applyAlignment="1">
      <x:alignment wrapText="1"/>
    </x:xf>
    <x:xf numFmtId="202" fontId="0" fillId="0" borderId="15" xfId="0" applyNumberFormat="1" applyFont="1" applyFill="1" applyBorder="1" applyAlignment="1">
      <x:alignment wrapText="1"/>
    </x:xf>
    <x:xf numFmtId="202" fontId="0" fillId="0" borderId="18" xfId="0" applyNumberFormat="1" applyFont="1" applyFill="1" applyBorder="1" applyAlignment="1">
      <x:alignment wrapText="1"/>
    </x:xf>
    <x:xf numFmtId="203" fontId="0" fillId="0" borderId="6" xfId="0" applyNumberFormat="1" applyFont="1" applyFill="1" applyBorder="1" applyAlignment="1">
      <x:alignment wrapText="1"/>
    </x:xf>
    <x:xf numFmtId="203" fontId="0" fillId="0" borderId="9" xfId="0" applyNumberFormat="1" applyFont="1" applyFill="1" applyBorder="1" applyAlignment="1">
      <x:alignment wrapText="1"/>
    </x:xf>
    <x:xf numFmtId="203" fontId="0" fillId="0" borderId="15" xfId="0" applyNumberFormat="1" applyFont="1" applyFill="1" applyBorder="1" applyAlignment="1">
      <x:alignment wrapText="1"/>
    </x:xf>
    <x:xf numFmtId="203" fontId="0" fillId="0" borderId="18" xfId="0" applyNumberFormat="1" applyFont="1" applyFill="1" applyBorder="1" applyAlignment="1">
      <x:alignment wrapText="1"/>
    </x:xf>
    <x:xf numFmtId="204" fontId="0" fillId="0" borderId="6" xfId="0" applyNumberFormat="1" applyFont="1" applyFill="1" applyBorder="1" applyAlignment="1">
      <x:alignment wrapText="1"/>
    </x:xf>
    <x:xf numFmtId="204" fontId="0" fillId="0" borderId="9" xfId="0" applyNumberFormat="1" applyFont="1" applyFill="1" applyBorder="1" applyAlignment="1">
      <x:alignment wrapText="1"/>
    </x:xf>
    <x:xf numFmtId="204" fontId="0" fillId="0" borderId="15" xfId="0" applyNumberFormat="1" applyFont="1" applyFill="1" applyBorder="1" applyAlignment="1">
      <x:alignment wrapText="1"/>
    </x:xf>
    <x:xf numFmtId="204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4" fontId="9" fillId="5" borderId="22" xfId="0" applyNumberFormat="1" applyFont="1" applyFill="1" applyBorder="1" applyAlignment="1">
      <x:alignment horizontal="center" vertical="center"/>
    </x:xf>
    <x:xf numFmtId="204" fontId="9" fillId="5" borderId="28" xfId="0" applyNumberFormat="1" applyFont="1" applyFill="1" applyBorder="1" applyAlignment="1">
      <x:alignment horizontal="center" vertic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5" fillId="4" borderId="0" xfId="0" applyNumberFormat="1" applyFont="1" applyFill="1" applyBorder="1" applyAlignment="1">
      <x:alignment horizontal="center" wrapText="1"/>
    </x:xf>
    <x:xf numFmtId="201" fontId="0" fillId="0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horizontal="center" wrapText="1"/>
    </x:xf>
    <x:xf numFmtId="201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ddbc43baf0451b" /><Relationship Type="http://schemas.openxmlformats.org/officeDocument/2006/relationships/theme" Target="/xl/theme/theme1.xml" Id="R2c7b86b369c44b4f" /><Relationship Type="http://schemas.openxmlformats.org/officeDocument/2006/relationships/sharedStrings" Target="/xl/sharedStrings.xml" Id="R2744e710044c4199" /><Relationship Type="http://schemas.openxmlformats.org/officeDocument/2006/relationships/worksheet" Target="/xl/worksheets/sheet1.xml" Id="Re32318fc3ec247fc" /><Relationship Type="http://schemas.openxmlformats.org/officeDocument/2006/relationships/worksheet" Target="/xl/worksheets/sheet2.xml" Id="Rb26263eee6424f2d" /><Relationship Type="http://schemas.openxmlformats.org/officeDocument/2006/relationships/worksheet" Target="/xl/worksheets/sheet3.xml" Id="R8906ae58beff48c3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7303b8d0306b4732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Spend vs Revenue by Channel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Spend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'Dashboard'!$B$10:$B$17</c:f>
              <c:numCache>
                <c:formatCode>$#,##0</c:formatCode>
                <c:ptCount val="0"/>
              </c:numCache>
            </c:numRef>
          </c:val>
        </c:ser>
        <c:ser>
          <c:idx val="1"/>
          <c:order val="1"/>
          <c:tx>
            <c:v>Revenue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'Dashboard'!$C$10:$C$17</c:f>
              <c:numCache>
                <c:formatCode>$#,##0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19</xdr:row>
      <xdr:rowOff>0</xdr:rowOff>
    </xdr:from>
    <xdr:to>
      <xdr:col>9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7303b8d0306b473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f853e0a220a94da9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6.460000038146973" hidden="0" customWidth="1"/>
    <x:col min="3" max="3" width="10.229999542236328" hidden="0" customWidth="1"/>
    <x:col min="5" max="5" width="5.920000076293945" hidden="0" customWidth="1"/>
    <x:col min="7" max="7" width="7.539999961853027" hidden="0" customWidth="1"/>
  </x:cols>
  <x:sheetData>
    <x:row r="1" ht="32" customHeight="1">
      <x:c r="A1" s="7" t="str">
        <x:v>Campaign Budget and ROI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107" t="str">
        <x:v>Total Spend</x:v>
      </x:c>
      <x:c r="B4" s="87"/>
      <x:c r="C4" s="107" t="str">
        <x:v>Revenue</x:v>
      </x:c>
      <x:c r="D4" s="117"/>
      <x:c r="E4" s="107" t="str">
        <x:v>ROAS</x:v>
      </x:c>
      <x:c r="F4" s="117"/>
      <x:c r="G4" s="107" t="str">
        <x:v>Avg CPA</x:v>
      </x:c>
      <x:c r="H4" s="117"/>
    </x:row>
    <x:row r="5">
      <x:c r="A5" s="114" t="n">
        <x:f>SUM(Template!F:F)</x:f>
        <x:v>92577</x:v>
      </x:c>
      <x:c r="B5" s="89"/>
      <x:c r="C5" s="114" t="n">
        <x:f>SUM(Template!J:J)</x:f>
        <x:v>412260</x:v>
      </x:c>
      <x:c r="D5" s="89"/>
      <x:c r="E5" s="120" t="n">
        <x:f>IF(SUM(Template!F:F)=0,0,SUM(Template!J:J)/SUM(Template!F:F))</x:f>
        <x:v>4.453157911792346</x:v>
      </x:c>
      <x:c r="F5" s="89"/>
      <x:c r="G5" s="122" t="n">
        <x:f>IF(SUM(Template!I:I)=0,0,SUM(Template!F:F)/SUM(Template!I:I))</x:f>
        <x:v>27.977334542157752</x:v>
      </x:c>
      <x:c r="H5" s="89"/>
    </x:row>
    <x:row r="6">
      <x:c r="A6" s="90"/>
      <x:c r="B6" s="91"/>
      <x:c r="C6" s="90"/>
      <x:c r="D6" s="91"/>
      <x:c r="E6" s="90"/>
      <x:c r="F6" s="91"/>
      <x:c r="G6" s="90"/>
      <x:c r="H6" s="91"/>
    </x:row>
    <x:row r="9">
      <x:c r="A9" s="126" t="str">
        <x:v>Channel</x:v>
      </x:c>
      <x:c r="B9" s="126" t="str">
        <x:v>Spend</x:v>
      </x:c>
      <x:c r="C9" s="126" t="str">
        <x:v>Revenue</x:v>
      </x:c>
      <x:c r="D9" s="28"/>
      <x:c r="E9" s="28"/>
      <x:c r="F9" s="28"/>
      <x:c r="G9" s="28"/>
      <x:c r="H9" s="28"/>
      <x:c r="I9" s="28"/>
    </x:row>
    <x:row r="10">
      <x:c r="A10" s="28" t="str">
        <x:v>SEO</x:v>
      </x:c>
      <x:c r="B10" s="127" t="n">
        <x:f>SUMIF(Template!C:C,A10,Template!F:F)</x:f>
        <x:v>11877</x:v>
      </x:c>
      <x:c r="C10" s="127" t="n">
        <x:f>SUMIF(Template!C:C,A10,Template!J:J)</x:f>
        <x:v>39867</x:v>
      </x:c>
      <x:c r="D10" s="28"/>
      <x:c r="E10" s="28"/>
      <x:c r="F10" s="28"/>
      <x:c r="G10" s="28"/>
      <x:c r="H10" s="28"/>
      <x:c r="I10" s="28"/>
    </x:row>
    <x:row r="11">
      <x:c r="A11" s="28" t="str">
        <x:v>Google Ads</x:v>
      </x:c>
      <x:c r="B11" s="127" t="n">
        <x:f>SUMIF(Template!C:C,A11,Template!F:F)</x:f>
        <x:v>8455</x:v>
      </x:c>
      <x:c r="C11" s="127" t="n">
        <x:f>SUMIF(Template!C:C,A11,Template!J:J)</x:f>
        <x:v>19828</x:v>
      </x:c>
      <x:c r="D11" s="28"/>
      <x:c r="E11" s="28"/>
      <x:c r="F11" s="28"/>
      <x:c r="G11" s="28"/>
      <x:c r="H11" s="28"/>
      <x:c r="I11" s="28"/>
    </x:row>
    <x:row r="12">
      <x:c r="A12" s="28" t="str">
        <x:v>Meta Ads</x:v>
      </x:c>
      <x:c r="B12" s="127" t="n">
        <x:f>SUMIF(Template!C:C,A12,Template!F:F)</x:f>
        <x:v>6244</x:v>
      </x:c>
      <x:c r="C12" s="127" t="n">
        <x:f>SUMIF(Template!C:C,A12,Template!J:J)</x:f>
        <x:v>56116</x:v>
      </x:c>
      <x:c r="D12" s="28"/>
      <x:c r="E12" s="28"/>
      <x:c r="F12" s="28"/>
      <x:c r="G12" s="28"/>
      <x:c r="H12" s="28"/>
      <x:c r="I12" s="28"/>
    </x:row>
    <x:row r="13">
      <x:c r="A13" s="28" t="str">
        <x:v>Email</x:v>
      </x:c>
      <x:c r="B13" s="127" t="n">
        <x:f>SUMIF(Template!C:C,A13,Template!F:F)</x:f>
        <x:v>14281</x:v>
      </x:c>
      <x:c r="C13" s="127" t="n">
        <x:f>SUMIF(Template!C:C,A13,Template!J:J)</x:f>
        <x:v>97381</x:v>
      </x:c>
      <x:c r="D13" s="28"/>
      <x:c r="E13" s="28"/>
      <x:c r="F13" s="28"/>
      <x:c r="G13" s="28"/>
      <x:c r="H13" s="28"/>
      <x:c r="I13" s="28"/>
    </x:row>
    <x:row r="14">
      <x:c r="A14" s="28" t="str">
        <x:v>Influencer</x:v>
      </x:c>
      <x:c r="B14" s="127" t="n">
        <x:f>SUMIF(Template!C:C,A14,Template!F:F)</x:f>
        <x:v>0</x:v>
      </x:c>
      <x:c r="C14" s="127" t="n">
        <x:f>SUMIF(Template!C:C,A14,Template!J:J)</x:f>
        <x:v>0</x:v>
      </x:c>
      <x:c r="D14" s="28"/>
      <x:c r="E14" s="28"/>
      <x:c r="F14" s="28"/>
      <x:c r="G14" s="28"/>
      <x:c r="H14" s="28"/>
      <x:c r="I14" s="28"/>
    </x:row>
    <x:row r="15">
      <x:c r="A15" s="28" t="str">
        <x:v>Content</x:v>
      </x:c>
      <x:c r="B15" s="127" t="n">
        <x:f>SUMIF(Template!C:C,A15,Template!F:F)</x:f>
        <x:v>34340</x:v>
      </x:c>
      <x:c r="C15" s="127" t="n">
        <x:f>SUMIF(Template!C:C,A15,Template!J:J)</x:f>
        <x:v>157894</x:v>
      </x:c>
      <x:c r="D15" s="28"/>
      <x:c r="E15" s="28"/>
      <x:c r="F15" s="28"/>
      <x:c r="G15" s="28"/>
      <x:c r="H15" s="28"/>
      <x:c r="I15" s="28"/>
    </x:row>
    <x:row r="16">
      <x:c r="A16" s="28" t="str">
        <x:v>Referral</x:v>
      </x:c>
      <x:c r="B16" s="127" t="n">
        <x:f>SUMIF(Template!C:C,A16,Template!F:F)</x:f>
        <x:v>9424</x:v>
      </x:c>
      <x:c r="C16" s="127" t="n">
        <x:f>SUMIF(Template!C:C,A16,Template!J:J)</x:f>
        <x:v>5994</x:v>
      </x:c>
      <x:c r="D16" s="28"/>
      <x:c r="E16" s="28"/>
      <x:c r="F16" s="28"/>
      <x:c r="G16" s="28"/>
      <x:c r="H16" s="28"/>
      <x:c r="I16" s="28"/>
    </x:row>
    <x:row r="17">
      <x:c r="A17" s="28"/>
      <x:c r="B17" s="127"/>
      <x:c r="C17" s="127"/>
      <x:c r="D17" s="28"/>
      <x:c r="E17" s="28"/>
      <x:c r="F17" s="28"/>
      <x:c r="G17" s="28"/>
      <x:c r="H17" s="28"/>
      <x:c r="I17" s="28"/>
    </x:row>
    <x:row r="40">
      <x:c r="A40" s="130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A855F7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f853e0a220a94da9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A855F7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4.980000019073486" hidden="0" customWidth="1"/>
    <x:col min="7" max="7" width="8.880000114440918" hidden="0" customWidth="1"/>
    <x:col min="8" max="8" width="4.039999961853027" hidden="0" customWidth="1"/>
    <x:col min="9" max="9" width="8.880000114440918" hidden="0" customWidth="1"/>
    <x:col min="10" max="10" width="6.329999923706055" hidden="0" customWidth="1"/>
    <x:col min="11" max="11" width="10.359999656677246" hidden="0" customWidth="1"/>
    <x:col min="12" max="12" width="10.359999656677246" hidden="0" customWidth="1"/>
    <x:col min="13" max="13" width="10.359999656677246" hidden="0" customWidth="1"/>
    <x:col min="14" max="14" width="10.359999656677246" hidden="0" customWidth="1"/>
    <x:col min="15" max="15" width="9.149999618530273" hidden="0" customWidth="1"/>
  </x:cols>
  <x:sheetData>
    <x:row r="1" ht="30" customHeight="1">
      <x:c r="A1" s="40" t="str">
        <x:v>Date</x:v>
      </x:c>
      <x:c r="B1" s="41" t="str">
        <x:v>Campaign / Activity</x:v>
      </x:c>
      <x:c r="C1" s="41" t="str">
        <x:v>Channel</x:v>
      </x:c>
      <x:c r="D1" s="41" t="str">
        <x:v>Owner</x:v>
      </x:c>
      <x:c r="E1" s="41" t="str">
        <x:v>Budget</x:v>
      </x:c>
      <x:c r="F1" s="41" t="str">
        <x:v>Spend</x:v>
      </x:c>
      <x:c r="G1" s="41" t="str">
        <x:v>Impressions</x:v>
      </x:c>
      <x:c r="H1" s="41" t="str">
        <x:v>Clicks</x:v>
      </x:c>
      <x:c r="I1" s="41" t="str">
        <x:v>Conversions</x:v>
      </x:c>
      <x:c r="J1" s="41" t="str">
        <x:v>Revenue</x:v>
      </x:c>
      <x:c r="K1" s="41" t="str">
        <x:v>CTR</x:v>
      </x:c>
      <x:c r="L1" s="41" t="str">
        <x:v>CPC</x:v>
      </x:c>
      <x:c r="M1" s="41" t="str">
        <x:v>CPA</x:v>
      </x:c>
      <x:c r="N1" s="41" t="str">
        <x:v>ROAS</x:v>
      </x:c>
      <x:c r="O1" s="42" t="str">
        <x:v>Status</x:v>
      </x:c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46146</x:v>
      </x:c>
      <x:c r="B2" s="44" t="str">
        <x:v>Campaign Initiative 1</x:v>
      </x:c>
      <x:c r="C2" s="44" t="str">
        <x:v>Content</x:v>
      </x:c>
      <x:c r="D2" s="44" t="str">
        <x:v>Content Owner</x:v>
      </x:c>
      <x:c r="E2" s="62" t="n">
        <x:v>11308</x:v>
      </x:c>
      <x:c r="F2" s="62" t="n">
        <x:v>9605</x:v>
      </x:c>
      <x:c r="G2" s="44" t="n">
        <x:v>46824</x:v>
      </x:c>
      <x:c r="H2" s="44" t="n">
        <x:v>2122</x:v>
      </x:c>
      <x:c r="I2" s="44" t="n">
        <x:v>439</x:v>
      </x:c>
      <x:c r="J2" s="62" t="n">
        <x:v>63444</x:v>
      </x:c>
      <x:c r="K2" s="66" t="n">
        <x:f>IF(G2=0,0,H2/G2)</x:f>
        <x:v>0.045318640013668206</x:v>
      </x:c>
      <x:c r="L2" s="70" t="n">
        <x:f>IF(H2=0,0,F2/H2)</x:f>
        <x:v>4.526390197926484</x:v>
      </x:c>
      <x:c r="M2" s="70" t="n">
        <x:f>IF(I2=0,0,F2/I2)</x:f>
        <x:v>21.879271070615033</x:v>
      </x:c>
      <x:c r="N2" s="74" t="n">
        <x:f>IF(F2=0,0,J2/F2)</x:f>
        <x:v>6.605309734513274</x:v>
      </x:c>
      <x:c r="O2" s="45" t="str">
        <x:v>Completed</x:v>
      </x:c>
    </x:row>
    <x:row r="3">
      <x:c r="A3" s="58" t="n">
        <x:v>46149</x:v>
      </x:c>
      <x:c r="B3" s="44" t="str">
        <x:v>Campaign Initiative 2</x:v>
      </x:c>
      <x:c r="C3" s="44" t="str">
        <x:v>Referral</x:v>
      </x:c>
      <x:c r="D3" s="44" t="str">
        <x:v>Agency</x:v>
      </x:c>
      <x:c r="E3" s="62" t="n">
        <x:v>11981</x:v>
      </x:c>
      <x:c r="F3" s="62" t="n">
        <x:v>9424</x:v>
      </x:c>
      <x:c r="G3" s="44" t="n">
        <x:v>95605</x:v>
      </x:c>
      <x:c r="H3" s="44" t="n">
        <x:v>334</x:v>
      </x:c>
      <x:c r="I3" s="44" t="n">
        <x:v>53</x:v>
      </x:c>
      <x:c r="J3" s="62" t="n">
        <x:v>5994</x:v>
      </x:c>
      <x:c r="K3" s="66" t="n">
        <x:f>IF(G3=0,0,H3/G3)</x:f>
        <x:v>0.003493541132785942</x:v>
      </x:c>
      <x:c r="L3" s="70" t="n">
        <x:f>IF(H3=0,0,F3/H3)</x:f>
        <x:v>28.21556886227545</x:v>
      </x:c>
      <x:c r="M3" s="70" t="n">
        <x:f>IF(I3=0,0,F3/I3)</x:f>
        <x:v>177.81132075471697</x:v>
      </x:c>
      <x:c r="N3" s="74" t="n">
        <x:f>IF(F3=0,0,J3/F3)</x:f>
        <x:v>0.6360356536502547</x:v>
      </x:c>
      <x:c r="O3" s="45" t="str">
        <x:v>Not Started</x:v>
      </x:c>
    </x:row>
    <x:row r="4">
      <x:c r="A4" s="58" t="n">
        <x:v>46152</x:v>
      </x:c>
      <x:c r="B4" s="44" t="str">
        <x:v>Campaign Initiative 3</x:v>
      </x:c>
      <x:c r="C4" s="44" t="str">
        <x:v>Direct</x:v>
      </x:c>
      <x:c r="D4" s="44" t="str">
        <x:v>Content Owner</x:v>
      </x:c>
      <x:c r="E4" s="62" t="n">
        <x:v>4083</x:v>
      </x:c>
      <x:c r="F4" s="62" t="n">
        <x:v>3800</x:v>
      </x:c>
      <x:c r="G4" s="44" t="n">
        <x:v>113490</x:v>
      </x:c>
      <x:c r="H4" s="44" t="n">
        <x:v>2409</x:v>
      </x:c>
      <x:c r="I4" s="44" t="n">
        <x:v>165</x:v>
      </x:c>
      <x:c r="J4" s="62" t="n">
        <x:v>11586</x:v>
      </x:c>
      <x:c r="K4" s="66" t="n">
        <x:f>IF(G4=0,0,H4/G4)</x:f>
        <x:v>0.021226539783240815</x:v>
      </x:c>
      <x:c r="L4" s="70" t="n">
        <x:f>IF(H4=0,0,F4/H4)</x:f>
        <x:v>1.5774180157741802</x:v>
      </x:c>
      <x:c r="M4" s="70" t="n">
        <x:f>IF(I4=0,0,F4/I4)</x:f>
        <x:v>23.03030303030303</x:v>
      </x:c>
      <x:c r="N4" s="74" t="n">
        <x:f>IF(F4=0,0,J4/F4)</x:f>
        <x:v>3.048947368421053</x:v>
      </x:c>
      <x:c r="O4" s="45" t="str">
        <x:v>Not Started</x:v>
      </x:c>
    </x:row>
    <x:row r="5">
      <x:c r="A5" s="58" t="n">
        <x:v>46155</x:v>
      </x:c>
      <x:c r="B5" s="44" t="str">
        <x:v>Campaign Initiative 4</x:v>
      </x:c>
      <x:c r="C5" s="44" t="str">
        <x:v>Meta Ads</x:v>
      </x:c>
      <x:c r="D5" s="44" t="str">
        <x:v>Content Owner</x:v>
      </x:c>
      <x:c r="E5" s="62" t="n">
        <x:v>8531</x:v>
      </x:c>
      <x:c r="F5" s="62" t="n">
        <x:v>6244</x:v>
      </x:c>
      <x:c r="G5" s="44" t="n">
        <x:v>51410</x:v>
      </x:c>
      <x:c r="H5" s="44" t="n">
        <x:v>4679</x:v>
      </x:c>
      <x:c r="I5" s="44" t="n">
        <x:v>450</x:v>
      </x:c>
      <x:c r="J5" s="62" t="n">
        <x:v>56116</x:v>
      </x:c>
      <x:c r="K5" s="66" t="n">
        <x:f>IF(G5=0,0,H5/G5)</x:f>
        <x:v>0.09101342151332426</x:v>
      </x:c>
      <x:c r="L5" s="70" t="n">
        <x:f>IF(H5=0,0,F5/H5)</x:f>
        <x:v>1.3344731780294934</x:v>
      </x:c>
      <x:c r="M5" s="70" t="n">
        <x:f>IF(I5=0,0,F5/I5)</x:f>
        <x:v>13.875555555555556</x:v>
      </x:c>
      <x:c r="N5" s="74" t="n">
        <x:f>IF(F5=0,0,J5/F5)</x:f>
        <x:v>8.987187700192184</x:v>
      </x:c>
      <x:c r="O5" s="45" t="str">
        <x:v>Not Started</x:v>
      </x:c>
    </x:row>
    <x:row r="6">
      <x:c r="A6" s="58" t="n">
        <x:v>46158</x:v>
      </x:c>
      <x:c r="B6" s="44" t="str">
        <x:v>Campaign Initiative 5</x:v>
      </x:c>
      <x:c r="C6" s="44" t="str">
        <x:v>SEO</x:v>
      </x:c>
      <x:c r="D6" s="44" t="str">
        <x:v>SEO Specialist</x:v>
      </x:c>
      <x:c r="E6" s="62" t="n">
        <x:v>11227</x:v>
      </x:c>
      <x:c r="F6" s="62" t="n">
        <x:v>11877</x:v>
      </x:c>
      <x:c r="G6" s="44" t="n">
        <x:v>22337</x:v>
      </x:c>
      <x:c r="H6" s="44" t="n">
        <x:v>3811</x:v>
      </x:c>
      <x:c r="I6" s="44" t="n">
        <x:v>416</x:v>
      </x:c>
      <x:c r="J6" s="62" t="n">
        <x:v>39867</x:v>
      </x:c>
      <x:c r="K6" s="66" t="n">
        <x:f>IF(G6=0,0,H6/G6)</x:f>
        <x:v>0.17061377982719256</x:v>
      </x:c>
      <x:c r="L6" s="70" t="n">
        <x:f>IF(H6=0,0,F6/H6)</x:f>
        <x:v>3.116504854368932</x:v>
      </x:c>
      <x:c r="M6" s="70" t="n">
        <x:f>IF(I6=0,0,F6/I6)</x:f>
        <x:v>28.55048076923077</x:v>
      </x:c>
      <x:c r="N6" s="74" t="n">
        <x:f>IF(F6=0,0,J6/F6)</x:f>
        <x:v>3.3566557211417023</x:v>
      </x:c>
      <x:c r="O6" s="45" t="str">
        <x:v>In Progress</x:v>
      </x:c>
    </x:row>
    <x:row r="7">
      <x:c r="A7" s="58" t="n">
        <x:v>46161</x:v>
      </x:c>
      <x:c r="B7" s="44" t="str">
        <x:v>Campaign Initiative 6</x:v>
      </x:c>
      <x:c r="C7" s="44" t="str">
        <x:v>Email</x:v>
      </x:c>
      <x:c r="D7" s="44" t="str">
        <x:v>Marketing Lead</x:v>
      </x:c>
      <x:c r="E7" s="62" t="n">
        <x:v>7601</x:v>
      </x:c>
      <x:c r="F7" s="62" t="n">
        <x:v>7327</x:v>
      </x:c>
      <x:c r="G7" s="44" t="n">
        <x:v>96769</x:v>
      </x:c>
      <x:c r="H7" s="44" t="n">
        <x:v>1259</x:v>
      </x:c>
      <x:c r="I7" s="44" t="n">
        <x:v>385</x:v>
      </x:c>
      <x:c r="J7" s="62" t="n">
        <x:v>39286</x:v>
      </x:c>
      <x:c r="K7" s="66" t="n">
        <x:f>IF(G7=0,0,H7/G7)</x:f>
        <x:v>0.013010364889582408</x:v>
      </x:c>
      <x:c r="L7" s="70" t="n">
        <x:f>IF(H7=0,0,F7/H7)</x:f>
        <x:v>5.819698173153296</x:v>
      </x:c>
      <x:c r="M7" s="70" t="n">
        <x:f>IF(I7=0,0,F7/I7)</x:f>
        <x:v>19.03116883116883</x:v>
      </x:c>
      <x:c r="N7" s="74" t="n">
        <x:f>IF(F7=0,0,J7/F7)</x:f>
        <x:v>5.361812474409717</x:v>
      </x:c>
      <x:c r="O7" s="45" t="str">
        <x:v>On Hold</x:v>
      </x:c>
    </x:row>
    <x:row r="8">
      <x:c r="A8" s="58" t="n">
        <x:v>46164</x:v>
      </x:c>
      <x:c r="B8" s="44" t="str">
        <x:v>Campaign Initiative 7</x:v>
      </x:c>
      <x:c r="C8" s="44" t="str">
        <x:v>Email</x:v>
      </x:c>
      <x:c r="D8" s="44" t="str">
        <x:v>SEO Specialist</x:v>
      </x:c>
      <x:c r="E8" s="62" t="n">
        <x:v>6941</x:v>
      </x:c>
      <x:c r="F8" s="62" t="n">
        <x:v>6954</x:v>
      </x:c>
      <x:c r="G8" s="44" t="n">
        <x:v>85905</x:v>
      </x:c>
      <x:c r="H8" s="44" t="n">
        <x:v>2288</x:v>
      </x:c>
      <x:c r="I8" s="44" t="n">
        <x:v>391</x:v>
      </x:c>
      <x:c r="J8" s="62" t="n">
        <x:v>58095</x:v>
      </x:c>
      <x:c r="K8" s="66" t="n">
        <x:f>IF(G8=0,0,H8/G8)</x:f>
        <x:v>0.026634072521971947</x:v>
      </x:c>
      <x:c r="L8" s="70" t="n">
        <x:f>IF(H8=0,0,F8/H8)</x:f>
        <x:v>3.039335664335664</x:v>
      </x:c>
      <x:c r="M8" s="70" t="n">
        <x:f>IF(I8=0,0,F8/I8)</x:f>
        <x:v>17.785166240409207</x:v>
      </x:c>
      <x:c r="N8" s="74" t="n">
        <x:f>IF(F8=0,0,J8/F8)</x:f>
        <x:v>8.3541846419327</x:v>
      </x:c>
      <x:c r="O8" s="45" t="str">
        <x:v>Completed</x:v>
      </x:c>
    </x:row>
    <x:row r="9">
      <x:c r="A9" s="58" t="n">
        <x:v>46167</x:v>
      </x:c>
      <x:c r="B9" s="44" t="str">
        <x:v>Campaign Initiative 8</x:v>
      </x:c>
      <x:c r="C9" s="44" t="str">
        <x:v>Content</x:v>
      </x:c>
      <x:c r="D9" s="44" t="str">
        <x:v>Marketing Lead</x:v>
      </x:c>
      <x:c r="E9" s="62" t="n">
        <x:v>10880</x:v>
      </x:c>
      <x:c r="F9" s="62" t="n">
        <x:v>11769</x:v>
      </x:c>
      <x:c r="G9" s="44" t="n">
        <x:v>105927</x:v>
      </x:c>
      <x:c r="H9" s="44" t="n">
        <x:v>4046</x:v>
      </x:c>
      <x:c r="I9" s="44" t="n">
        <x:v>286</x:v>
      </x:c>
      <x:c r="J9" s="62" t="n">
        <x:v>38514</x:v>
      </x:c>
      <x:c r="K9" s="66" t="n">
        <x:f>IF(G9=0,0,H9/G9)</x:f>
        <x:v>0.03819611619322741</x:v>
      </x:c>
      <x:c r="L9" s="70" t="n">
        <x:f>IF(H9=0,0,F9/H9)</x:f>
        <x:v>2.9087988136431044</x:v>
      </x:c>
      <x:c r="M9" s="70" t="n">
        <x:f>IF(I9=0,0,F9/I9)</x:f>
        <x:v>41.15034965034965</x:v>
      </x:c>
      <x:c r="N9" s="74" t="n">
        <x:f>IF(F9=0,0,J9/F9)</x:f>
        <x:v>3.2724955391282182</x:v>
      </x:c>
      <x:c r="O9" s="45" t="str">
        <x:v>Not Started</x:v>
      </x:c>
    </x:row>
    <x:row r="10">
      <x:c r="A10" s="58" t="n">
        <x:v>46170</x:v>
      </x:c>
      <x:c r="B10" s="44" t="str">
        <x:v>Campaign Initiative 9</x:v>
      </x:c>
      <x:c r="C10" s="44" t="str">
        <x:v>Direct</x:v>
      </x:c>
      <x:c r="D10" s="44" t="str">
        <x:v>Performance Marketer</x:v>
      </x:c>
      <x:c r="E10" s="62" t="n">
        <x:v>4538</x:v>
      </x:c>
      <x:c r="F10" s="62" t="n">
        <x:v>4156</x:v>
      </x:c>
      <x:c r="G10" s="44" t="n">
        <x:v>21193</x:v>
      </x:c>
      <x:c r="H10" s="44" t="n">
        <x:v>3774</x:v>
      </x:c>
      <x:c r="I10" s="44" t="n">
        <x:v>148</x:v>
      </x:c>
      <x:c r="J10" s="62" t="n">
        <x:v>23594</x:v>
      </x:c>
      <x:c r="K10" s="66" t="n">
        <x:f>IF(G10=0,0,H10/G10)</x:f>
        <x:v>0.17807766715424905</x:v>
      </x:c>
      <x:c r="L10" s="70" t="n">
        <x:f>IF(H10=0,0,F10/H10)</x:f>
        <x:v>1.1012188659247484</x:v>
      </x:c>
      <x:c r="M10" s="70" t="n">
        <x:f>IF(I10=0,0,F10/I10)</x:f>
        <x:v>28.08108108108108</x:v>
      </x:c>
      <x:c r="N10" s="74" t="n">
        <x:f>IF(F10=0,0,J10/F10)</x:f>
        <x:v>5.677093358999038</x:v>
      </x:c>
      <x:c r="O10" s="45" t="str">
        <x:v>On Hold</x:v>
      </x:c>
    </x:row>
    <x:row r="11">
      <x:c r="A11" s="58" t="n">
        <x:v>46173</x:v>
      </x:c>
      <x:c r="B11" s="44" t="str">
        <x:v>Campaign Initiative 10</x:v>
      </x:c>
      <x:c r="C11" s="44" t="str">
        <x:v>Content</x:v>
      </x:c>
      <x:c r="D11" s="44" t="str">
        <x:v>Designer</x:v>
      </x:c>
      <x:c r="E11" s="62" t="n">
        <x:v>9838</x:v>
      </x:c>
      <x:c r="F11" s="62" t="n">
        <x:v>8130</x:v>
      </x:c>
      <x:c r="G11" s="44" t="n">
        <x:v>36817</x:v>
      </x:c>
      <x:c r="H11" s="44" t="n">
        <x:v>2688</x:v>
      </x:c>
      <x:c r="I11" s="44" t="n">
        <x:v>72</x:v>
      </x:c>
      <x:c r="J11" s="62" t="n">
        <x:v>6746</x:v>
      </x:c>
      <x:c r="K11" s="66" t="n">
        <x:f>IF(G11=0,0,H11/G11)</x:f>
        <x:v>0.07300975093027677</x:v>
      </x:c>
      <x:c r="L11" s="70" t="n">
        <x:f>IF(H11=0,0,F11/H11)</x:f>
        <x:v>3.0245535714285716</x:v>
      </x:c>
      <x:c r="M11" s="70" t="n">
        <x:f>IF(I11=0,0,F11/I11)</x:f>
        <x:v>112.91666666666667</x:v>
      </x:c>
      <x:c r="N11" s="74" t="n">
        <x:f>IF(F11=0,0,J11/F11)</x:f>
        <x:v>0.8297662976629766</x:v>
      </x:c>
      <x:c r="O11" s="45" t="str">
        <x:v>On Hold</x:v>
      </x:c>
    </x:row>
    <x:row r="12">
      <x:c r="A12" s="58" t="n">
        <x:v>46176</x:v>
      </x:c>
      <x:c r="B12" s="44" t="str">
        <x:v>Campaign Initiative 11</x:v>
      </x:c>
      <x:c r="C12" s="44" t="str">
        <x:v>Google Ads</x:v>
      </x:c>
      <x:c r="D12" s="44" t="str">
        <x:v>SEO Specialist</x:v>
      </x:c>
      <x:c r="E12" s="62" t="n">
        <x:v>10630</x:v>
      </x:c>
      <x:c r="F12" s="62" t="n">
        <x:v>8455</x:v>
      </x:c>
      <x:c r="G12" s="44" t="n">
        <x:v>17988</x:v>
      </x:c>
      <x:c r="H12" s="44" t="n">
        <x:v>1302</x:v>
      </x:c>
      <x:c r="I12" s="44" t="n">
        <x:v>137</x:v>
      </x:c>
      <x:c r="J12" s="62" t="n">
        <x:v>19828</x:v>
      </x:c>
      <x:c r="K12" s="66" t="n">
        <x:f>IF(G12=0,0,H12/G12)</x:f>
        <x:v>0.0723815877251501</x:v>
      </x:c>
      <x:c r="L12" s="70" t="n">
        <x:f>IF(H12=0,0,F12/H12)</x:f>
        <x:v>6.493855606758832</x:v>
      </x:c>
      <x:c r="M12" s="70" t="n">
        <x:f>IF(I12=0,0,F12/I12)</x:f>
        <x:v>61.715328467153284</x:v>
      </x:c>
      <x:c r="N12" s="74" t="n">
        <x:f>IF(F12=0,0,J12/F12)</x:f>
        <x:v>2.3451212300413955</x:v>
      </x:c>
      <x:c r="O12" s="45" t="str">
        <x:v>In Progress</x:v>
      </x:c>
    </x:row>
    <x:row r="13">
      <x:c r="A13" s="59" t="n">
        <x:v>46179</x:v>
      </x:c>
      <x:c r="B13" s="47" t="str">
        <x:v>Campaign Initiative 12</x:v>
      </x:c>
      <x:c r="C13" s="47" t="str">
        <x:v>Content</x:v>
      </x:c>
      <x:c r="D13" s="47" t="str">
        <x:v>Designer</x:v>
      </x:c>
      <x:c r="E13" s="63" t="n">
        <x:v>5834</x:v>
      </x:c>
      <x:c r="F13" s="63" t="n">
        <x:v>4836</x:v>
      </x:c>
      <x:c r="G13" s="47" t="n">
        <x:v>50314</x:v>
      </x:c>
      <x:c r="H13" s="47" t="n">
        <x:v>3291</x:v>
      </x:c>
      <x:c r="I13" s="47" t="n">
        <x:v>367</x:v>
      </x:c>
      <x:c r="J13" s="63" t="n">
        <x:v>49190</x:v>
      </x:c>
      <x:c r="K13" s="67" t="n">
        <x:f>IF(G13=0,0,H13/G13)</x:f>
        <x:v>0.06540923003537782</x:v>
      </x:c>
      <x:c r="L13" s="71" t="n">
        <x:f>IF(H13=0,0,F13/H13)</x:f>
        <x:v>1.4694621695533272</x:v>
      </x:c>
      <x:c r="M13" s="71" t="n">
        <x:f>IF(I13=0,0,F13/I13)</x:f>
        <x:v>13.177111716621253</x:v>
      </x:c>
      <x:c r="N13" s="75" t="n">
        <x:f>IF(F13=0,0,J13/F13)</x:f>
        <x:v>10.171629445822994</x:v>
      </x:c>
      <x:c r="O13" s="48" t="str">
        <x:v>On Hold</x:v>
      </x:c>
    </x:row>
  </x:sheetData>
  <x:conditionalFormatting sqref="N2:N13">
    <x:cfRule type="dataBar" priority="1">
      <x:dataBar>
        <x:cfvo type="min"/>
        <x:cfvo type="max"/>
        <x:color rgb="A855F7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conditionalFormatting sqref="F2:F13">
    <x:cfRule type="colorScale" priority="2">
      <x:colorScale>
        <x:cfvo type="min"/>
        <x:cfvo type="percentile" val="50"/>
        <x:cfvo type="max"/>
        <x:color rgb="DCFCE7"/>
        <x:color rgb="FEF3C7"/>
        <x:color rgb="FEE2E2"/>
      </x:colorScale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A855F7"/>
            </x14:dataBar>
          </x14:cfRule>
          <xm:sqref>N2:N13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Campaign Budget and ROI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