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enchmarkin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<sst xmlns="http://schemas.openxmlformats.org/spreadsheetml/2006/main" count="89" uniqueCount="58">
  <si>
    <t xml:space="preserve">How to Use  —  Salary Benchmarking</t>
  </si>
  <si>
    <t xml:space="preserve">by ExcelGuru.io  |  See how your pay compares to the market and where to act.</t>
  </si>
  <si>
    <t xml:space="preserve">What this template does</t>
  </si>
  <si>
    <t xml:space="preserve">Compare each role's internal pay against market data, calculate a compa-ratio, and flag roles that sit below or above the market range.</t>
  </si>
  <si>
    <t xml:space="preserve">Sheet 1 — Benchmarking</t>
  </si>
  <si>
    <t xml:space="preserve">Enter internal average pay and the market 25th, median and 75th percentiles. The compa-ratio, market position and variance calculate automatically.</t>
  </si>
  <si>
    <t xml:space="preserve">Sheet 2 — Dashboard</t>
  </si>
  <si>
    <t xml:space="preserve">See your average compa-ratio and how many roles sit below, in or above the market range.</t>
  </si>
  <si>
    <t xml:space="preserve">The compa-ratio</t>
  </si>
  <si>
    <t xml:space="preserve">This divides internal pay by the market median. A figure near one means you pay around the market rate.</t>
  </si>
  <si>
    <t xml:space="preserve">Tips</t>
  </si>
  <si>
    <t xml:space="preserve">Prioritise below-range roles to protect against attrition. Use reliable, recent market data so the comparison holds up.</t>
  </si>
  <si>
    <t xml:space="preserve">SALARY BENCHMARKING  —  DASHBOARD</t>
  </si>
  <si>
    <t xml:space="preserve">Roles Benchmarked</t>
  </si>
  <si>
    <t xml:space="preserve">Avg Compa-Ratio</t>
  </si>
  <si>
    <t xml:space="preserve">Below Range</t>
  </si>
  <si>
    <t xml:space="preserve">In Range</t>
  </si>
  <si>
    <t xml:space="preserve">Above Range</t>
  </si>
  <si>
    <t xml:space="preserve">Adjust Up Flagged</t>
  </si>
  <si>
    <t xml:space="preserve">Market Position</t>
  </si>
  <si>
    <t xml:space="preserve">Compa-Ratio by Role</t>
  </si>
  <si>
    <t xml:space="preserve">Position</t>
  </si>
  <si>
    <t xml:space="preserve">Count</t>
  </si>
  <si>
    <t xml:space="preserve">Role</t>
  </si>
  <si>
    <t xml:space="preserve">Compa-Ratio</t>
  </si>
  <si>
    <t xml:space="preserve">Salary Benchmarking — compare internal pay to the market; position auto-calculates</t>
  </si>
  <si>
    <t xml:space="preserve">Job Title</t>
  </si>
  <si>
    <t xml:space="preserve">Department</t>
  </si>
  <si>
    <t xml:space="preserve">Internal Avg</t>
  </si>
  <si>
    <t xml:space="preserve">Market 25th</t>
  </si>
  <si>
    <t xml:space="preserve">Market Median</t>
  </si>
  <si>
    <t xml:space="preserve">Market 75th</t>
  </si>
  <si>
    <t xml:space="preserve">Variance</t>
  </si>
  <si>
    <t xml:space="preserve">Variance %</t>
  </si>
  <si>
    <t xml:space="preserve">Action</t>
  </si>
  <si>
    <t xml:space="preserve">Account Executive</t>
  </si>
  <si>
    <t xml:space="preserve">Sales</t>
  </si>
  <si>
    <t xml:space="preserve">Hold</t>
  </si>
  <si>
    <t xml:space="preserve">Sales Manager</t>
  </si>
  <si>
    <t xml:space="preserve">Backend Engineer</t>
  </si>
  <si>
    <t xml:space="preserve">Engineering</t>
  </si>
  <si>
    <t xml:space="preserve">QA Engineer</t>
  </si>
  <si>
    <t xml:space="preserve">Adjust Up</t>
  </si>
  <si>
    <t xml:space="preserve">Ops Coordinator</t>
  </si>
  <si>
    <t xml:space="preserve">Operations</t>
  </si>
  <si>
    <t xml:space="preserve">Warehouse Lead</t>
  </si>
  <si>
    <t xml:space="preserve">Review</t>
  </si>
  <si>
    <t xml:space="preserve">Accountant</t>
  </si>
  <si>
    <t xml:space="preserve">Finance</t>
  </si>
  <si>
    <t xml:space="preserve">Financial Analyst</t>
  </si>
  <si>
    <t xml:space="preserve">HR Generalist</t>
  </si>
  <si>
    <t xml:space="preserve">HR</t>
  </si>
  <si>
    <t xml:space="preserve">Content Lead</t>
  </si>
  <si>
    <t xml:space="preserve">Marketing</t>
  </si>
  <si>
    <t xml:space="preserve">Designer</t>
  </si>
  <si>
    <t xml:space="preserve">Frontend Engineer</t>
  </si>
  <si>
    <t xml:space="preserve">Dropdown Lists &amp; Reference</t>
  </si>
  <si>
    <t xml:space="preserve">Compa-Ratio = Internal Salary / Market Median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</si>
</sst>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\$#,##0"/>
    <numFmt numFmtId="168" formatCode="\+0.0%;\-0.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Market Position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Below Range</c:v>
                </c:pt>
                <c:pt idx="1">
                  <c:v>In Range</c:v>
                </c:pt>
                <c:pt idx="2">
                  <c:v>Above Range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2</c:v>
                </c:pt>
                <c:pt idx="1">
                  <c:v>9</c:v>
                </c:pt>
                <c:pt idx="2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Compa-Ratio by Role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Compa-Ratio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Dashboard!$D$12:$D$23</c:f>
              <c:strCache>
                <c:ptCount val="12"/>
                <c:pt idx="0">
                  <c:v>Account Executive</c:v>
                </c:pt>
                <c:pt idx="1">
                  <c:v>Sales Manager</c:v>
                </c:pt>
                <c:pt idx="2">
                  <c:v>Backend Engineer</c:v>
                </c:pt>
                <c:pt idx="3">
                  <c:v>QA Engineer</c:v>
                </c:pt>
                <c:pt idx="4">
                  <c:v>Ops Coordinator</c:v>
                </c:pt>
                <c:pt idx="5">
                  <c:v>Warehouse Lead</c:v>
                </c:pt>
                <c:pt idx="6">
                  <c:v>Accountant</c:v>
                </c:pt>
                <c:pt idx="7">
                  <c:v>Financial Analyst</c:v>
                </c:pt>
                <c:pt idx="8">
                  <c:v>HR Generalist</c:v>
                </c:pt>
                <c:pt idx="9">
                  <c:v>Content Lead</c:v>
                </c:pt>
                <c:pt idx="10">
                  <c:v>Designer</c:v>
                </c:pt>
                <c:pt idx="11">
                  <c:v>Frontend Engineer</c:v>
                </c:pt>
              </c:strCache>
            </c:strRef>
          </c:cat>
          <c:val>
            <c:numRef>
              <c:f>Dashboard!$E$12:$E$23</c:f>
              <c:numCache>
                <c:formatCode>0.00</c:formatCode>
                <c:ptCount val="12"/>
                <c:pt idx="0">
                  <c:v>0.953846153846154</c:v>
                </c:pt>
                <c:pt idx="1">
                  <c:v>0.98</c:v>
                </c:pt>
                <c:pt idx="2">
                  <c:v>0.968421052631579</c:v>
                </c:pt>
                <c:pt idx="3">
                  <c:v>0.805555555555556</c:v>
                </c:pt>
                <c:pt idx="4">
                  <c:v>0.96</c:v>
                </c:pt>
                <c:pt idx="5">
                  <c:v>0.931034482758621</c:v>
                </c:pt>
                <c:pt idx="6">
                  <c:v>0.936507936507937</c:v>
                </c:pt>
                <c:pt idx="7">
                  <c:v>1.02777777777778</c:v>
                </c:pt>
                <c:pt idx="8">
                  <c:v>0.928571428571429</c:v>
                </c:pt>
                <c:pt idx="9">
                  <c:v>1.20588235294118</c:v>
                </c:pt>
                <c:pt idx="10">
                  <c:v>0.814814814814815</c:v>
                </c:pt>
                <c:pt idx="11">
                  <c:v>1.04347826086957</c:v>
                </c:pt>
              </c:numCache>
            </c:numRef>
          </c:val>
        </c:ser>
        <c:gapWidth val="150"/>
        <c:overlap val="0"/>
        <c:axId val="30875235"/>
        <c:axId val="85553168"/>
      </c:barChart>
      <c:catAx>
        <c:axId val="308752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5553168"/>
        <c:crosses val="autoZero"/>
        <c:auto val="1"/>
        <c:lblAlgn val="ctr"/>
        <c:lblOffset val="100"/>
        <c:noMultiLvlLbl val="0"/>
      </c:catAx>
      <c:valAx>
        <c:axId val="8555316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0875235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69120</xdr:rowOff>
    </xdr:from>
    <xdr:to>
      <xdr:col>2</xdr:col>
      <xdr:colOff>984240</xdr:colOff>
      <xdr:row>27</xdr:row>
      <xdr:rowOff>112320</xdr:rowOff>
    </xdr:to>
    <xdr:graphicFrame>
      <xdr:nvGraphicFramePr>
        <xdr:cNvPr id="0" name="Chart 1"/>
        <xdr:cNvGraphicFramePr/>
      </xdr:nvGraphicFramePr>
      <xdr:xfrm>
        <a:off x="0" y="36669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69120</xdr:rowOff>
    </xdr:from>
    <xdr:to>
      <xdr:col>6</xdr:col>
      <xdr:colOff>780120</xdr:colOff>
      <xdr:row>29</xdr:row>
      <xdr:rowOff>91080</xdr:rowOff>
    </xdr:to>
    <xdr:graphicFrame>
      <xdr:nvGraphicFramePr>
        <xdr:cNvPr id="1" name="Chart 2"/>
        <xdr:cNvGraphicFramePr/>
      </xdr:nvGraphicFramePr>
      <xdr:xfrm>
        <a:off x="3312720" y="366696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COUNTA(Benchmarking!A4:A43)</f>
        <v>12</v>
      </c>
      <c r="B4" s="7"/>
      <c r="C4" s="8" t="n">
        <f aca="false">IFERROR(AVERAGEIF(Benchmarking!G4:G43,"&gt;0"),0)</f>
        <v>0.962990818022884</v>
      </c>
      <c r="D4" s="8"/>
      <c r="E4" s="7" t="n">
        <f aca="false">COUNTIF(Benchmarking!H4:H43,"Below Range")</f>
        <v>2</v>
      </c>
      <c r="F4" s="7"/>
      <c r="G4" s="7" t="n">
        <f aca="false">COUNTIF(Benchmarking!H4:H43,"In Range")</f>
        <v>9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COUNTIF(Benchmarking!H4:H43,"Above Range")</f>
        <v>1</v>
      </c>
      <c r="B7" s="7"/>
      <c r="C7" s="7" t="n">
        <f aca="false">COUNTIF(Benchmarking!K4:K43,"Adjust Up")</f>
        <v>3</v>
      </c>
      <c r="D7" s="7"/>
    </row>
    <row r="10" customFormat="false" ht="39.5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15</v>
      </c>
      <c r="B12" s="11" t="n">
        <f aca="false">COUNTIF(Benchmarking!H4:H43,"Below Range")</f>
        <v>2</v>
      </c>
      <c r="D12" s="11" t="str">
        <f aca="false">Benchmarking!A4</f>
        <v>Account Executive</v>
      </c>
      <c r="E12" s="12" t="n">
        <f aca="false">Benchmarking!G4</f>
        <v>0.953846153846154</v>
      </c>
    </row>
    <row r="13" customFormat="false" ht="15" hidden="false" customHeight="false" outlineLevel="0" collapsed="false">
      <c r="A13" s="11" t="s">
        <v>16</v>
      </c>
      <c r="B13" s="11" t="n">
        <f aca="false">COUNTIF(Benchmarking!H4:H43,"In Range")</f>
        <v>9</v>
      </c>
      <c r="D13" s="11" t="str">
        <f aca="false">Benchmarking!A5</f>
        <v>Sales Manager</v>
      </c>
      <c r="E13" s="12" t="n">
        <f aca="false">Benchmarking!G5</f>
        <v>0.98</v>
      </c>
    </row>
    <row r="14" customFormat="false" ht="15" hidden="false" customHeight="false" outlineLevel="0" collapsed="false">
      <c r="A14" s="11" t="s">
        <v>17</v>
      </c>
      <c r="B14" s="11" t="n">
        <f aca="false">COUNTIF(Benchmarking!H4:H43,"Above Range")</f>
        <v>1</v>
      </c>
      <c r="D14" s="11" t="str">
        <f aca="false">Benchmarking!A6</f>
        <v>Backend Engineer</v>
      </c>
      <c r="E14" s="12" t="n">
        <f aca="false">Benchmarking!G6</f>
        <v>0.968421052631579</v>
      </c>
    </row>
    <row r="15" customFormat="false" ht="15" hidden="false" customHeight="false" outlineLevel="0" collapsed="false">
      <c r="D15" s="11" t="str">
        <f aca="false">Benchmarking!A7</f>
        <v>QA Engineer</v>
      </c>
      <c r="E15" s="12" t="n">
        <f aca="false">Benchmarking!G7</f>
        <v>0.805555555555556</v>
      </c>
    </row>
    <row r="16" customFormat="false" ht="15" hidden="false" customHeight="false" outlineLevel="0" collapsed="false">
      <c r="D16" s="11" t="str">
        <f aca="false">Benchmarking!A8</f>
        <v>Ops Coordinator</v>
      </c>
      <c r="E16" s="12" t="n">
        <f aca="false">Benchmarking!G8</f>
        <v>0.96</v>
      </c>
    </row>
    <row r="17" customFormat="false" ht="15" hidden="false" customHeight="false" outlineLevel="0" collapsed="false">
      <c r="D17" s="11" t="str">
        <f aca="false">Benchmarking!A9</f>
        <v>Warehouse Lead</v>
      </c>
      <c r="E17" s="12" t="n">
        <f aca="false">Benchmarking!G9</f>
        <v>0.931034482758621</v>
      </c>
    </row>
    <row r="18" customFormat="false" ht="15" hidden="false" customHeight="false" outlineLevel="0" collapsed="false">
      <c r="D18" s="11" t="str">
        <f aca="false">Benchmarking!A10</f>
        <v>Accountant</v>
      </c>
      <c r="E18" s="12" t="n">
        <f aca="false">Benchmarking!G10</f>
        <v>0.936507936507937</v>
      </c>
    </row>
    <row r="19" customFormat="false" ht="15" hidden="false" customHeight="false" outlineLevel="0" collapsed="false">
      <c r="D19" s="11" t="str">
        <f aca="false">Benchmarking!A11</f>
        <v>Financial Analyst</v>
      </c>
      <c r="E19" s="12" t="n">
        <f aca="false">Benchmarking!G11</f>
        <v>1.02777777777778</v>
      </c>
    </row>
    <row r="20" customFormat="false" ht="15" hidden="false" customHeight="false" outlineLevel="0" collapsed="false">
      <c r="D20" s="11" t="str">
        <f aca="false">Benchmarking!A12</f>
        <v>HR Generalist</v>
      </c>
      <c r="E20" s="12" t="n">
        <f aca="false">Benchmarking!G12</f>
        <v>0.928571428571429</v>
      </c>
    </row>
    <row r="21" customFormat="false" ht="15" hidden="false" customHeight="false" outlineLevel="0" collapsed="false">
      <c r="D21" s="11" t="str">
        <f aca="false">Benchmarking!A13</f>
        <v>Content Lead</v>
      </c>
      <c r="E21" s="12" t="n">
        <f aca="false">Benchmarking!G13</f>
        <v>1.20588235294118</v>
      </c>
    </row>
    <row r="22" customFormat="false" ht="15" hidden="false" customHeight="false" outlineLevel="0" collapsed="false">
      <c r="D22" s="11" t="str">
        <f aca="false">Benchmarking!A14</f>
        <v>Designer</v>
      </c>
      <c r="E22" s="12" t="n">
        <f aca="false">Benchmarking!G14</f>
        <v>0.814814814814815</v>
      </c>
    </row>
    <row r="23" customFormat="false" ht="15" hidden="false" customHeight="false" outlineLevel="0" collapsed="false">
      <c r="D23" s="11" t="str">
        <f aca="false">Benchmarking!A15</f>
        <v>Frontend Engineer</v>
      </c>
      <c r="E23" s="12" t="n">
        <f aca="false">Benchmarking!G15</f>
        <v>1.04347826086957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3"/>
    <col collapsed="false" customWidth="true" hidden="false" outlineLevel="0" max="4" min="3" style="0" width="12"/>
    <col collapsed="false" customWidth="true" hidden="false" outlineLevel="0" max="5" min="5" style="0" width="13"/>
    <col collapsed="false" customWidth="true" hidden="false" outlineLevel="0" max="6" min="6" style="0" width="12"/>
    <col collapsed="false" customWidth="true" hidden="false" outlineLevel="0" max="7" min="7" style="0" width="11"/>
    <col collapsed="false" customWidth="true" hidden="false" outlineLevel="0" max="8" min="8" style="0" width="12"/>
    <col collapsed="false" customWidth="true" hidden="false" outlineLevel="0" max="11" min="9" style="0" width="11"/>
  </cols>
  <sheetData>
    <row r="1" customFormat="false" ht="90.25" hidden="false" customHeight="false" outlineLevel="0" collapsed="false">
      <c r="A1" s="13" t="s">
        <v>25</v>
      </c>
    </row>
    <row r="3" customFormat="false" ht="23.85" hidden="false" customHeight="false" outlineLevel="0" collapsed="false">
      <c r="A3" s="14" t="s">
        <v>26</v>
      </c>
      <c r="B3" s="14" t="s">
        <v>27</v>
      </c>
      <c r="C3" s="14" t="s">
        <v>28</v>
      </c>
      <c r="D3" s="14" t="s">
        <v>29</v>
      </c>
      <c r="E3" s="14" t="s">
        <v>30</v>
      </c>
      <c r="F3" s="14" t="s">
        <v>31</v>
      </c>
      <c r="G3" s="14" t="s">
        <v>24</v>
      </c>
      <c r="H3" s="14" t="s">
        <v>21</v>
      </c>
      <c r="I3" s="14" t="s">
        <v>32</v>
      </c>
      <c r="J3" s="14" t="s">
        <v>33</v>
      </c>
      <c r="K3" s="14" t="s">
        <v>34</v>
      </c>
    </row>
    <row r="4" customFormat="false" ht="15" hidden="false" customHeight="false" outlineLevel="0" collapsed="false">
      <c r="A4" s="15" t="s">
        <v>35</v>
      </c>
      <c r="B4" s="15" t="s">
        <v>36</v>
      </c>
      <c r="C4" s="16" t="n">
        <v>62000</v>
      </c>
      <c r="D4" s="16" t="n">
        <v>55000</v>
      </c>
      <c r="E4" s="16" t="n">
        <v>65000</v>
      </c>
      <c r="F4" s="16" t="n">
        <v>75000</v>
      </c>
      <c r="G4" s="17" t="n">
        <f aca="false">IF(OR(C4="",E4=0,E4=""),"",C4/E4)</f>
        <v>0.953846153846154</v>
      </c>
      <c r="H4" s="18" t="str">
        <f aca="false">IF(C4="","",IF(C4&lt;D4,"Below Range",IF(C4&gt;F4,"Above Range","In Range")))</f>
        <v>In Range</v>
      </c>
      <c r="I4" s="19" t="n">
        <f aca="false">IF(OR(C4="",E4=""),"",C4-E4)</f>
        <v>-3000</v>
      </c>
      <c r="J4" s="20" t="n">
        <f aca="false">IF(OR(C4="",E4=0,E4=""),"",(C4-E4)/E4)</f>
        <v>-0.0461538461538462</v>
      </c>
      <c r="K4" s="15" t="s">
        <v>37</v>
      </c>
    </row>
    <row r="5" customFormat="false" ht="15" hidden="false" customHeight="false" outlineLevel="0" collapsed="false">
      <c r="A5" s="15" t="s">
        <v>38</v>
      </c>
      <c r="B5" s="15" t="s">
        <v>36</v>
      </c>
      <c r="C5" s="16" t="n">
        <v>98000</v>
      </c>
      <c r="D5" s="16" t="n">
        <v>90000</v>
      </c>
      <c r="E5" s="16" t="n">
        <v>100000</v>
      </c>
      <c r="F5" s="16" t="n">
        <v>115000</v>
      </c>
      <c r="G5" s="21" t="n">
        <f aca="false">IF(OR(C5="",E5=0,E5=""),"",C5/E5)</f>
        <v>0.98</v>
      </c>
      <c r="H5" s="22" t="str">
        <f aca="false">IF(C5="","",IF(C5&lt;D5,"Below Range",IF(C5&gt;F5,"Above Range","In Range")))</f>
        <v>In Range</v>
      </c>
      <c r="I5" s="23" t="n">
        <f aca="false">IF(OR(C5="",E5=""),"",C5-E5)</f>
        <v>-2000</v>
      </c>
      <c r="J5" s="24" t="n">
        <f aca="false">IF(OR(C5="",E5=0,E5=""),"",(C5-E5)/E5)</f>
        <v>-0.02</v>
      </c>
      <c r="K5" s="15" t="s">
        <v>37</v>
      </c>
    </row>
    <row r="6" customFormat="false" ht="15" hidden="false" customHeight="false" outlineLevel="0" collapsed="false">
      <c r="A6" s="15" t="s">
        <v>39</v>
      </c>
      <c r="B6" s="15" t="s">
        <v>40</v>
      </c>
      <c r="C6" s="16" t="n">
        <v>92000</v>
      </c>
      <c r="D6" s="16" t="n">
        <v>80000</v>
      </c>
      <c r="E6" s="16" t="n">
        <v>95000</v>
      </c>
      <c r="F6" s="16" t="n">
        <v>110000</v>
      </c>
      <c r="G6" s="17" t="n">
        <f aca="false">IF(OR(C6="",E6=0,E6=""),"",C6/E6)</f>
        <v>0.968421052631579</v>
      </c>
      <c r="H6" s="18" t="str">
        <f aca="false">IF(C6="","",IF(C6&lt;D6,"Below Range",IF(C6&gt;F6,"Above Range","In Range")))</f>
        <v>In Range</v>
      </c>
      <c r="I6" s="19" t="n">
        <f aca="false">IF(OR(C6="",E6=""),"",C6-E6)</f>
        <v>-3000</v>
      </c>
      <c r="J6" s="20" t="n">
        <f aca="false">IF(OR(C6="",E6=0,E6=""),"",(C6-E6)/E6)</f>
        <v>-0.0315789473684211</v>
      </c>
      <c r="K6" s="15" t="s">
        <v>37</v>
      </c>
    </row>
    <row r="7" customFormat="false" ht="15" hidden="false" customHeight="false" outlineLevel="0" collapsed="false">
      <c r="A7" s="15" t="s">
        <v>41</v>
      </c>
      <c r="B7" s="15" t="s">
        <v>40</v>
      </c>
      <c r="C7" s="16" t="n">
        <v>58000</v>
      </c>
      <c r="D7" s="16" t="n">
        <v>60000</v>
      </c>
      <c r="E7" s="16" t="n">
        <v>72000</v>
      </c>
      <c r="F7" s="16" t="n">
        <v>84000</v>
      </c>
      <c r="G7" s="21" t="n">
        <f aca="false">IF(OR(C7="",E7=0,E7=""),"",C7/E7)</f>
        <v>0.805555555555556</v>
      </c>
      <c r="H7" s="22" t="str">
        <f aca="false">IF(C7="","",IF(C7&lt;D7,"Below Range",IF(C7&gt;F7,"Above Range","In Range")))</f>
        <v>Below Range</v>
      </c>
      <c r="I7" s="23" t="n">
        <f aca="false">IF(OR(C7="",E7=""),"",C7-E7)</f>
        <v>-14000</v>
      </c>
      <c r="J7" s="24" t="n">
        <f aca="false">IF(OR(C7="",E7=0,E7=""),"",(C7-E7)/E7)</f>
        <v>-0.194444444444444</v>
      </c>
      <c r="K7" s="15" t="s">
        <v>42</v>
      </c>
    </row>
    <row r="8" customFormat="false" ht="15" hidden="false" customHeight="false" outlineLevel="0" collapsed="false">
      <c r="A8" s="15" t="s">
        <v>43</v>
      </c>
      <c r="B8" s="15" t="s">
        <v>44</v>
      </c>
      <c r="C8" s="16" t="n">
        <v>48000</v>
      </c>
      <c r="D8" s="16" t="n">
        <v>42000</v>
      </c>
      <c r="E8" s="16" t="n">
        <v>50000</v>
      </c>
      <c r="F8" s="16" t="n">
        <v>58000</v>
      </c>
      <c r="G8" s="17" t="n">
        <f aca="false">IF(OR(C8="",E8=0,E8=""),"",C8/E8)</f>
        <v>0.96</v>
      </c>
      <c r="H8" s="18" t="str">
        <f aca="false">IF(C8="","",IF(C8&lt;D8,"Below Range",IF(C8&gt;F8,"Above Range","In Range")))</f>
        <v>In Range</v>
      </c>
      <c r="I8" s="19" t="n">
        <f aca="false">IF(OR(C8="",E8=""),"",C8-E8)</f>
        <v>-2000</v>
      </c>
      <c r="J8" s="20" t="n">
        <f aca="false">IF(OR(C8="",E8=0,E8=""),"",(C8-E8)/E8)</f>
        <v>-0.04</v>
      </c>
      <c r="K8" s="15" t="s">
        <v>37</v>
      </c>
    </row>
    <row r="9" customFormat="false" ht="15" hidden="false" customHeight="false" outlineLevel="0" collapsed="false">
      <c r="A9" s="15" t="s">
        <v>45</v>
      </c>
      <c r="B9" s="15" t="s">
        <v>44</v>
      </c>
      <c r="C9" s="16" t="n">
        <v>54000</v>
      </c>
      <c r="D9" s="16" t="n">
        <v>50000</v>
      </c>
      <c r="E9" s="16" t="n">
        <v>58000</v>
      </c>
      <c r="F9" s="16" t="n">
        <v>66000</v>
      </c>
      <c r="G9" s="21" t="n">
        <f aca="false">IF(OR(C9="",E9=0,E9=""),"",C9/E9)</f>
        <v>0.931034482758621</v>
      </c>
      <c r="H9" s="22" t="str">
        <f aca="false">IF(C9="","",IF(C9&lt;D9,"Below Range",IF(C9&gt;F9,"Above Range","In Range")))</f>
        <v>In Range</v>
      </c>
      <c r="I9" s="23" t="n">
        <f aca="false">IF(OR(C9="",E9=""),"",C9-E9)</f>
        <v>-4000</v>
      </c>
      <c r="J9" s="24" t="n">
        <f aca="false">IF(OR(C9="",E9=0,E9=""),"",(C9-E9)/E9)</f>
        <v>-0.0689655172413793</v>
      </c>
      <c r="K9" s="15" t="s">
        <v>46</v>
      </c>
    </row>
    <row r="10" customFormat="false" ht="15" hidden="false" customHeight="false" outlineLevel="0" collapsed="false">
      <c r="A10" s="15" t="s">
        <v>47</v>
      </c>
      <c r="B10" s="15" t="s">
        <v>48</v>
      </c>
      <c r="C10" s="16" t="n">
        <v>59000</v>
      </c>
      <c r="D10" s="16" t="n">
        <v>55000</v>
      </c>
      <c r="E10" s="16" t="n">
        <v>63000</v>
      </c>
      <c r="F10" s="16" t="n">
        <v>72000</v>
      </c>
      <c r="G10" s="17" t="n">
        <f aca="false">IF(OR(C10="",E10=0,E10=""),"",C10/E10)</f>
        <v>0.936507936507937</v>
      </c>
      <c r="H10" s="18" t="str">
        <f aca="false">IF(C10="","",IF(C10&lt;D10,"Below Range",IF(C10&gt;F10,"Above Range","In Range")))</f>
        <v>In Range</v>
      </c>
      <c r="I10" s="19" t="n">
        <f aca="false">IF(OR(C10="",E10=""),"",C10-E10)</f>
        <v>-4000</v>
      </c>
      <c r="J10" s="20" t="n">
        <f aca="false">IF(OR(C10="",E10=0,E10=""),"",(C10-E10)/E10)</f>
        <v>-0.0634920634920635</v>
      </c>
      <c r="K10" s="15" t="s">
        <v>42</v>
      </c>
    </row>
    <row r="11" customFormat="false" ht="15" hidden="false" customHeight="false" outlineLevel="0" collapsed="false">
      <c r="A11" s="15" t="s">
        <v>49</v>
      </c>
      <c r="B11" s="15" t="s">
        <v>48</v>
      </c>
      <c r="C11" s="16" t="n">
        <v>74000</v>
      </c>
      <c r="D11" s="16" t="n">
        <v>62000</v>
      </c>
      <c r="E11" s="16" t="n">
        <v>72000</v>
      </c>
      <c r="F11" s="16" t="n">
        <v>84000</v>
      </c>
      <c r="G11" s="21" t="n">
        <f aca="false">IF(OR(C11="",E11=0,E11=""),"",C11/E11)</f>
        <v>1.02777777777778</v>
      </c>
      <c r="H11" s="22" t="str">
        <f aca="false">IF(C11="","",IF(C11&lt;D11,"Below Range",IF(C11&gt;F11,"Above Range","In Range")))</f>
        <v>In Range</v>
      </c>
      <c r="I11" s="23" t="n">
        <f aca="false">IF(OR(C11="",E11=""),"",C11-E11)</f>
        <v>2000</v>
      </c>
      <c r="J11" s="24" t="n">
        <f aca="false">IF(OR(C11="",E11=0,E11=""),"",(C11-E11)/E11)</f>
        <v>0.0277777777777778</v>
      </c>
      <c r="K11" s="15" t="s">
        <v>37</v>
      </c>
    </row>
    <row r="12" customFormat="false" ht="15" hidden="false" customHeight="false" outlineLevel="0" collapsed="false">
      <c r="A12" s="15" t="s">
        <v>50</v>
      </c>
      <c r="B12" s="15" t="s">
        <v>51</v>
      </c>
      <c r="C12" s="16" t="n">
        <v>52000</v>
      </c>
      <c r="D12" s="16" t="n">
        <v>48000</v>
      </c>
      <c r="E12" s="16" t="n">
        <v>56000</v>
      </c>
      <c r="F12" s="16" t="n">
        <v>64000</v>
      </c>
      <c r="G12" s="17" t="n">
        <f aca="false">IF(OR(C12="",E12=0,E12=""),"",C12/E12)</f>
        <v>0.928571428571429</v>
      </c>
      <c r="H12" s="18" t="str">
        <f aca="false">IF(C12="","",IF(C12&lt;D12,"Below Range",IF(C12&gt;F12,"Above Range","In Range")))</f>
        <v>In Range</v>
      </c>
      <c r="I12" s="19" t="n">
        <f aca="false">IF(OR(C12="",E12=""),"",C12-E12)</f>
        <v>-4000</v>
      </c>
      <c r="J12" s="20" t="n">
        <f aca="false">IF(OR(C12="",E12=0,E12=""),"",(C12-E12)/E12)</f>
        <v>-0.0714285714285714</v>
      </c>
      <c r="K12" s="15" t="s">
        <v>46</v>
      </c>
    </row>
    <row r="13" customFormat="false" ht="15" hidden="false" customHeight="false" outlineLevel="0" collapsed="false">
      <c r="A13" s="15" t="s">
        <v>52</v>
      </c>
      <c r="B13" s="15" t="s">
        <v>53</v>
      </c>
      <c r="C13" s="16" t="n">
        <v>82000</v>
      </c>
      <c r="D13" s="16" t="n">
        <v>58000</v>
      </c>
      <c r="E13" s="16" t="n">
        <v>68000</v>
      </c>
      <c r="F13" s="16" t="n">
        <v>80000</v>
      </c>
      <c r="G13" s="21" t="n">
        <f aca="false">IF(OR(C13="",E13=0,E13=""),"",C13/E13)</f>
        <v>1.20588235294118</v>
      </c>
      <c r="H13" s="22" t="str">
        <f aca="false">IF(C13="","",IF(C13&lt;D13,"Below Range",IF(C13&gt;F13,"Above Range","In Range")))</f>
        <v>Above Range</v>
      </c>
      <c r="I13" s="23" t="n">
        <f aca="false">IF(OR(C13="",E13=""),"",C13-E13)</f>
        <v>14000</v>
      </c>
      <c r="J13" s="24" t="n">
        <f aca="false">IF(OR(C13="",E13=0,E13=""),"",(C13-E13)/E13)</f>
        <v>0.205882352941176</v>
      </c>
      <c r="K13" s="15" t="s">
        <v>46</v>
      </c>
    </row>
    <row r="14" customFormat="false" ht="15" hidden="false" customHeight="false" outlineLevel="0" collapsed="false">
      <c r="A14" s="15" t="s">
        <v>54</v>
      </c>
      <c r="B14" s="15" t="s">
        <v>53</v>
      </c>
      <c r="C14" s="16" t="n">
        <v>44000</v>
      </c>
      <c r="D14" s="16" t="n">
        <v>45000</v>
      </c>
      <c r="E14" s="16" t="n">
        <v>54000</v>
      </c>
      <c r="F14" s="16" t="n">
        <v>62000</v>
      </c>
      <c r="G14" s="17" t="n">
        <f aca="false">IF(OR(C14="",E14=0,E14=""),"",C14/E14)</f>
        <v>0.814814814814815</v>
      </c>
      <c r="H14" s="18" t="str">
        <f aca="false">IF(C14="","",IF(C14&lt;D14,"Below Range",IF(C14&gt;F14,"Above Range","In Range")))</f>
        <v>Below Range</v>
      </c>
      <c r="I14" s="19" t="n">
        <f aca="false">IF(OR(C14="",E14=""),"",C14-E14)</f>
        <v>-10000</v>
      </c>
      <c r="J14" s="20" t="n">
        <f aca="false">IF(OR(C14="",E14=0,E14=""),"",(C14-E14)/E14)</f>
        <v>-0.185185185185185</v>
      </c>
      <c r="K14" s="15" t="s">
        <v>42</v>
      </c>
    </row>
    <row r="15" customFormat="false" ht="15" hidden="false" customHeight="false" outlineLevel="0" collapsed="false">
      <c r="A15" s="15" t="s">
        <v>55</v>
      </c>
      <c r="B15" s="15" t="s">
        <v>40</v>
      </c>
      <c r="C15" s="16" t="n">
        <v>96000</v>
      </c>
      <c r="D15" s="16" t="n">
        <v>78000</v>
      </c>
      <c r="E15" s="16" t="n">
        <v>92000</v>
      </c>
      <c r="F15" s="16" t="n">
        <v>108000</v>
      </c>
      <c r="G15" s="21" t="n">
        <f aca="false">IF(OR(C15="",E15=0,E15=""),"",C15/E15)</f>
        <v>1.04347826086957</v>
      </c>
      <c r="H15" s="22" t="str">
        <f aca="false">IF(C15="","",IF(C15&lt;D15,"Below Range",IF(C15&gt;F15,"Above Range","In Range")))</f>
        <v>In Range</v>
      </c>
      <c r="I15" s="23" t="n">
        <f aca="false">IF(OR(C15="",E15=""),"",C15-E15)</f>
        <v>4000</v>
      </c>
      <c r="J15" s="24" t="n">
        <f aca="false">IF(OR(C15="",E15=0,E15=""),"",(C15-E15)/E15)</f>
        <v>0.0434782608695652</v>
      </c>
      <c r="K15" s="15" t="s">
        <v>37</v>
      </c>
    </row>
    <row r="16" customFormat="false" ht="15" hidden="false" customHeight="false" outlineLevel="0" collapsed="false">
      <c r="A16" s="15"/>
      <c r="B16" s="15"/>
      <c r="C16" s="16"/>
      <c r="D16" s="16"/>
      <c r="E16" s="16"/>
      <c r="F16" s="16"/>
      <c r="G16" s="17" t="str">
        <f aca="false">IF(OR(C16="",E16=0,E16=""),"",C16/E16)</f>
        <v/>
      </c>
      <c r="H16" s="18" t="str">
        <f aca="false">IF(C16="","",IF(C16&lt;D16,"Below Range",IF(C16&gt;F16,"Above Range","In Range")))</f>
        <v/>
      </c>
      <c r="I16" s="19" t="str">
        <f aca="false">IF(OR(C16="",E16=""),"",C16-E16)</f>
        <v/>
      </c>
      <c r="J16" s="20" t="str">
        <f aca="false">IF(OR(C16="",E16=0,E16=""),"",(C16-E16)/E16)</f>
        <v/>
      </c>
      <c r="K16" s="15"/>
    </row>
    <row r="17" customFormat="false" ht="15" hidden="false" customHeight="false" outlineLevel="0" collapsed="false">
      <c r="A17" s="15"/>
      <c r="B17" s="15"/>
      <c r="C17" s="16"/>
      <c r="D17" s="16"/>
      <c r="E17" s="16"/>
      <c r="F17" s="16"/>
      <c r="G17" s="21" t="str">
        <f aca="false">IF(OR(C17="",E17=0,E17=""),"",C17/E17)</f>
        <v/>
      </c>
      <c r="H17" s="22" t="str">
        <f aca="false">IF(C17="","",IF(C17&lt;D17,"Below Range",IF(C17&gt;F17,"Above Range","In Range")))</f>
        <v/>
      </c>
      <c r="I17" s="23" t="str">
        <f aca="false">IF(OR(C17="",E17=""),"",C17-E17)</f>
        <v/>
      </c>
      <c r="J17" s="24" t="str">
        <f aca="false">IF(OR(C17="",E17=0,E17=""),"",(C17-E17)/E17)</f>
        <v/>
      </c>
      <c r="K17" s="15"/>
    </row>
    <row r="18" customFormat="false" ht="15" hidden="false" customHeight="false" outlineLevel="0" collapsed="false">
      <c r="A18" s="15"/>
      <c r="B18" s="15"/>
      <c r="C18" s="16"/>
      <c r="D18" s="16"/>
      <c r="E18" s="16"/>
      <c r="F18" s="16"/>
      <c r="G18" s="17" t="str">
        <f aca="false">IF(OR(C18="",E18=0,E18=""),"",C18/E18)</f>
        <v/>
      </c>
      <c r="H18" s="18" t="str">
        <f aca="false">IF(C18="","",IF(C18&lt;D18,"Below Range",IF(C18&gt;F18,"Above Range","In Range")))</f>
        <v/>
      </c>
      <c r="I18" s="19" t="str">
        <f aca="false">IF(OR(C18="",E18=""),"",C18-E18)</f>
        <v/>
      </c>
      <c r="J18" s="20" t="str">
        <f aca="false">IF(OR(C18="",E18=0,E18=""),"",(C18-E18)/E18)</f>
        <v/>
      </c>
      <c r="K18" s="15"/>
    </row>
    <row r="19" customFormat="false" ht="15" hidden="false" customHeight="false" outlineLevel="0" collapsed="false">
      <c r="A19" s="15"/>
      <c r="B19" s="15"/>
      <c r="C19" s="16"/>
      <c r="D19" s="16"/>
      <c r="E19" s="16"/>
      <c r="F19" s="16"/>
      <c r="G19" s="21" t="str">
        <f aca="false">IF(OR(C19="",E19=0,E19=""),"",C19/E19)</f>
        <v/>
      </c>
      <c r="H19" s="22" t="str">
        <f aca="false">IF(C19="","",IF(C19&lt;D19,"Below Range",IF(C19&gt;F19,"Above Range","In Range")))</f>
        <v/>
      </c>
      <c r="I19" s="23" t="str">
        <f aca="false">IF(OR(C19="",E19=""),"",C19-E19)</f>
        <v/>
      </c>
      <c r="J19" s="24" t="str">
        <f aca="false">IF(OR(C19="",E19=0,E19=""),"",(C19-E19)/E19)</f>
        <v/>
      </c>
      <c r="K19" s="15"/>
    </row>
    <row r="20" customFormat="false" ht="15" hidden="false" customHeight="false" outlineLevel="0" collapsed="false">
      <c r="A20" s="15"/>
      <c r="B20" s="15"/>
      <c r="C20" s="16"/>
      <c r="D20" s="16"/>
      <c r="E20" s="16"/>
      <c r="F20" s="16"/>
      <c r="G20" s="17" t="str">
        <f aca="false">IF(OR(C20="",E20=0,E20=""),"",C20/E20)</f>
        <v/>
      </c>
      <c r="H20" s="18" t="str">
        <f aca="false">IF(C20="","",IF(C20&lt;D20,"Below Range",IF(C20&gt;F20,"Above Range","In Range")))</f>
        <v/>
      </c>
      <c r="I20" s="19" t="str">
        <f aca="false">IF(OR(C20="",E20=""),"",C20-E20)</f>
        <v/>
      </c>
      <c r="J20" s="20" t="str">
        <f aca="false">IF(OR(C20="",E20=0,E20=""),"",(C20-E20)/E20)</f>
        <v/>
      </c>
      <c r="K20" s="15"/>
    </row>
    <row r="21" customFormat="false" ht="15" hidden="false" customHeight="false" outlineLevel="0" collapsed="false">
      <c r="A21" s="15"/>
      <c r="B21" s="15"/>
      <c r="C21" s="16"/>
      <c r="D21" s="16"/>
      <c r="E21" s="16"/>
      <c r="F21" s="16"/>
      <c r="G21" s="21" t="str">
        <f aca="false">IF(OR(C21="",E21=0,E21=""),"",C21/E21)</f>
        <v/>
      </c>
      <c r="H21" s="22" t="str">
        <f aca="false">IF(C21="","",IF(C21&lt;D21,"Below Range",IF(C21&gt;F21,"Above Range","In Range")))</f>
        <v/>
      </c>
      <c r="I21" s="23" t="str">
        <f aca="false">IF(OR(C21="",E21=""),"",C21-E21)</f>
        <v/>
      </c>
      <c r="J21" s="24" t="str">
        <f aca="false">IF(OR(C21="",E21=0,E21=""),"",(C21-E21)/E21)</f>
        <v/>
      </c>
      <c r="K21" s="15"/>
    </row>
    <row r="22" customFormat="false" ht="15" hidden="false" customHeight="false" outlineLevel="0" collapsed="false">
      <c r="A22" s="15"/>
      <c r="B22" s="15"/>
      <c r="C22" s="16"/>
      <c r="D22" s="16"/>
      <c r="E22" s="16"/>
      <c r="F22" s="16"/>
      <c r="G22" s="17" t="str">
        <f aca="false">IF(OR(C22="",E22=0,E22=""),"",C22/E22)</f>
        <v/>
      </c>
      <c r="H22" s="18" t="str">
        <f aca="false">IF(C22="","",IF(C22&lt;D22,"Below Range",IF(C22&gt;F22,"Above Range","In Range")))</f>
        <v/>
      </c>
      <c r="I22" s="19" t="str">
        <f aca="false">IF(OR(C22="",E22=""),"",C22-E22)</f>
        <v/>
      </c>
      <c r="J22" s="20" t="str">
        <f aca="false">IF(OR(C22="",E22=0,E22=""),"",(C22-E22)/E22)</f>
        <v/>
      </c>
      <c r="K22" s="15"/>
    </row>
    <row r="23" customFormat="false" ht="15" hidden="false" customHeight="false" outlineLevel="0" collapsed="false">
      <c r="A23" s="15"/>
      <c r="B23" s="15"/>
      <c r="C23" s="16"/>
      <c r="D23" s="16"/>
      <c r="E23" s="16"/>
      <c r="F23" s="16"/>
      <c r="G23" s="21" t="str">
        <f aca="false">IF(OR(C23="",E23=0,E23=""),"",C23/E23)</f>
        <v/>
      </c>
      <c r="H23" s="22" t="str">
        <f aca="false">IF(C23="","",IF(C23&lt;D23,"Below Range",IF(C23&gt;F23,"Above Range","In Range")))</f>
        <v/>
      </c>
      <c r="I23" s="23" t="str">
        <f aca="false">IF(OR(C23="",E23=""),"",C23-E23)</f>
        <v/>
      </c>
      <c r="J23" s="24" t="str">
        <f aca="false">IF(OR(C23="",E23=0,E23=""),"",(C23-E23)/E23)</f>
        <v/>
      </c>
      <c r="K23" s="15"/>
    </row>
    <row r="24" customFormat="false" ht="15" hidden="false" customHeight="false" outlineLevel="0" collapsed="false">
      <c r="A24" s="15"/>
      <c r="B24" s="15"/>
      <c r="C24" s="16"/>
      <c r="D24" s="16"/>
      <c r="E24" s="16"/>
      <c r="F24" s="16"/>
      <c r="G24" s="17" t="str">
        <f aca="false">IF(OR(C24="",E24=0,E24=""),"",C24/E24)</f>
        <v/>
      </c>
      <c r="H24" s="18" t="str">
        <f aca="false">IF(C24="","",IF(C24&lt;D24,"Below Range",IF(C24&gt;F24,"Above Range","In Range")))</f>
        <v/>
      </c>
      <c r="I24" s="19" t="str">
        <f aca="false">IF(OR(C24="",E24=""),"",C24-E24)</f>
        <v/>
      </c>
      <c r="J24" s="20" t="str">
        <f aca="false">IF(OR(C24="",E24=0,E24=""),"",(C24-E24)/E24)</f>
        <v/>
      </c>
      <c r="K24" s="15"/>
    </row>
    <row r="25" customFormat="false" ht="15" hidden="false" customHeight="false" outlineLevel="0" collapsed="false">
      <c r="A25" s="15"/>
      <c r="B25" s="15"/>
      <c r="C25" s="16"/>
      <c r="D25" s="16"/>
      <c r="E25" s="16"/>
      <c r="F25" s="16"/>
      <c r="G25" s="21" t="str">
        <f aca="false">IF(OR(C25="",E25=0,E25=""),"",C25/E25)</f>
        <v/>
      </c>
      <c r="H25" s="22" t="str">
        <f aca="false">IF(C25="","",IF(C25&lt;D25,"Below Range",IF(C25&gt;F25,"Above Range","In Range")))</f>
        <v/>
      </c>
      <c r="I25" s="23" t="str">
        <f aca="false">IF(OR(C25="",E25=""),"",C25-E25)</f>
        <v/>
      </c>
      <c r="J25" s="24" t="str">
        <f aca="false">IF(OR(C25="",E25=0,E25=""),"",(C25-E25)/E25)</f>
        <v/>
      </c>
      <c r="K25" s="15"/>
    </row>
    <row r="26" customFormat="false" ht="15" hidden="false" customHeight="false" outlineLevel="0" collapsed="false">
      <c r="A26" s="15"/>
      <c r="B26" s="15"/>
      <c r="C26" s="16"/>
      <c r="D26" s="16"/>
      <c r="E26" s="16"/>
      <c r="F26" s="16"/>
      <c r="G26" s="17" t="str">
        <f aca="false">IF(OR(C26="",E26=0,E26=""),"",C26/E26)</f>
        <v/>
      </c>
      <c r="H26" s="18" t="str">
        <f aca="false">IF(C26="","",IF(C26&lt;D26,"Below Range",IF(C26&gt;F26,"Above Range","In Range")))</f>
        <v/>
      </c>
      <c r="I26" s="19" t="str">
        <f aca="false">IF(OR(C26="",E26=""),"",C26-E26)</f>
        <v/>
      </c>
      <c r="J26" s="20" t="str">
        <f aca="false">IF(OR(C26="",E26=0,E26=""),"",(C26-E26)/E26)</f>
        <v/>
      </c>
      <c r="K26" s="15"/>
    </row>
    <row r="27" customFormat="false" ht="15" hidden="false" customHeight="false" outlineLevel="0" collapsed="false">
      <c r="A27" s="15"/>
      <c r="B27" s="15"/>
      <c r="C27" s="16"/>
      <c r="D27" s="16"/>
      <c r="E27" s="16"/>
      <c r="F27" s="16"/>
      <c r="G27" s="21" t="str">
        <f aca="false">IF(OR(C27="",E27=0,E27=""),"",C27/E27)</f>
        <v/>
      </c>
      <c r="H27" s="22" t="str">
        <f aca="false">IF(C27="","",IF(C27&lt;D27,"Below Range",IF(C27&gt;F27,"Above Range","In Range")))</f>
        <v/>
      </c>
      <c r="I27" s="23" t="str">
        <f aca="false">IF(OR(C27="",E27=""),"",C27-E27)</f>
        <v/>
      </c>
      <c r="J27" s="24" t="str">
        <f aca="false">IF(OR(C27="",E27=0,E27=""),"",(C27-E27)/E27)</f>
        <v/>
      </c>
      <c r="K27" s="15"/>
    </row>
    <row r="28" customFormat="false" ht="15" hidden="false" customHeight="false" outlineLevel="0" collapsed="false">
      <c r="A28" s="15"/>
      <c r="B28" s="15"/>
      <c r="C28" s="16"/>
      <c r="D28" s="16"/>
      <c r="E28" s="16"/>
      <c r="F28" s="16"/>
      <c r="G28" s="17" t="str">
        <f aca="false">IF(OR(C28="",E28=0,E28=""),"",C28/E28)</f>
        <v/>
      </c>
      <c r="H28" s="18" t="str">
        <f aca="false">IF(C28="","",IF(C28&lt;D28,"Below Range",IF(C28&gt;F28,"Above Range","In Range")))</f>
        <v/>
      </c>
      <c r="I28" s="19" t="str">
        <f aca="false">IF(OR(C28="",E28=""),"",C28-E28)</f>
        <v/>
      </c>
      <c r="J28" s="20" t="str">
        <f aca="false">IF(OR(C28="",E28=0,E28=""),"",(C28-E28)/E28)</f>
        <v/>
      </c>
      <c r="K28" s="15"/>
    </row>
    <row r="29" customFormat="false" ht="15" hidden="false" customHeight="false" outlineLevel="0" collapsed="false">
      <c r="A29" s="15"/>
      <c r="B29" s="15"/>
      <c r="C29" s="16"/>
      <c r="D29" s="16"/>
      <c r="E29" s="16"/>
      <c r="F29" s="16"/>
      <c r="G29" s="21" t="str">
        <f aca="false">IF(OR(C29="",E29=0,E29=""),"",C29/E29)</f>
        <v/>
      </c>
      <c r="H29" s="22" t="str">
        <f aca="false">IF(C29="","",IF(C29&lt;D29,"Below Range",IF(C29&gt;F29,"Above Range","In Range")))</f>
        <v/>
      </c>
      <c r="I29" s="23" t="str">
        <f aca="false">IF(OR(C29="",E29=""),"",C29-E29)</f>
        <v/>
      </c>
      <c r="J29" s="24" t="str">
        <f aca="false">IF(OR(C29="",E29=0,E29=""),"",(C29-E29)/E29)</f>
        <v/>
      </c>
      <c r="K29" s="15"/>
    </row>
    <row r="30" customFormat="false" ht="15" hidden="false" customHeight="false" outlineLevel="0" collapsed="false">
      <c r="A30" s="15"/>
      <c r="B30" s="15"/>
      <c r="C30" s="16"/>
      <c r="D30" s="16"/>
      <c r="E30" s="16"/>
      <c r="F30" s="16"/>
      <c r="G30" s="17" t="str">
        <f aca="false">IF(OR(C30="",E30=0,E30=""),"",C30/E30)</f>
        <v/>
      </c>
      <c r="H30" s="18" t="str">
        <f aca="false">IF(C30="","",IF(C30&lt;D30,"Below Range",IF(C30&gt;F30,"Above Range","In Range")))</f>
        <v/>
      </c>
      <c r="I30" s="19" t="str">
        <f aca="false">IF(OR(C30="",E30=""),"",C30-E30)</f>
        <v/>
      </c>
      <c r="J30" s="20" t="str">
        <f aca="false">IF(OR(C30="",E30=0,E30=""),"",(C30-E30)/E30)</f>
        <v/>
      </c>
      <c r="K30" s="15"/>
    </row>
    <row r="31" customFormat="false" ht="15" hidden="false" customHeight="false" outlineLevel="0" collapsed="false">
      <c r="A31" s="15"/>
      <c r="B31" s="15"/>
      <c r="C31" s="16"/>
      <c r="D31" s="16"/>
      <c r="E31" s="16"/>
      <c r="F31" s="16"/>
      <c r="G31" s="21" t="str">
        <f aca="false">IF(OR(C31="",E31=0,E31=""),"",C31/E31)</f>
        <v/>
      </c>
      <c r="H31" s="22" t="str">
        <f aca="false">IF(C31="","",IF(C31&lt;D31,"Below Range",IF(C31&gt;F31,"Above Range","In Range")))</f>
        <v/>
      </c>
      <c r="I31" s="23" t="str">
        <f aca="false">IF(OR(C31="",E31=""),"",C31-E31)</f>
        <v/>
      </c>
      <c r="J31" s="24" t="str">
        <f aca="false">IF(OR(C31="",E31=0,E31=""),"",(C31-E31)/E31)</f>
        <v/>
      </c>
      <c r="K31" s="15"/>
    </row>
    <row r="32" customFormat="false" ht="15" hidden="false" customHeight="false" outlineLevel="0" collapsed="false">
      <c r="A32" s="15"/>
      <c r="B32" s="15"/>
      <c r="C32" s="16"/>
      <c r="D32" s="16"/>
      <c r="E32" s="16"/>
      <c r="F32" s="16"/>
      <c r="G32" s="17" t="str">
        <f aca="false">IF(OR(C32="",E32=0,E32=""),"",C32/E32)</f>
        <v/>
      </c>
      <c r="H32" s="18" t="str">
        <f aca="false">IF(C32="","",IF(C32&lt;D32,"Below Range",IF(C32&gt;F32,"Above Range","In Range")))</f>
        <v/>
      </c>
      <c r="I32" s="19" t="str">
        <f aca="false">IF(OR(C32="",E32=""),"",C32-E32)</f>
        <v/>
      </c>
      <c r="J32" s="20" t="str">
        <f aca="false">IF(OR(C32="",E32=0,E32=""),"",(C32-E32)/E32)</f>
        <v/>
      </c>
      <c r="K32" s="15"/>
    </row>
    <row r="33" customFormat="false" ht="15" hidden="false" customHeight="false" outlineLevel="0" collapsed="false">
      <c r="A33" s="15"/>
      <c r="B33" s="15"/>
      <c r="C33" s="16"/>
      <c r="D33" s="16"/>
      <c r="E33" s="16"/>
      <c r="F33" s="16"/>
      <c r="G33" s="21" t="str">
        <f aca="false">IF(OR(C33="",E33=0,E33=""),"",C33/E33)</f>
        <v/>
      </c>
      <c r="H33" s="22" t="str">
        <f aca="false">IF(C33="","",IF(C33&lt;D33,"Below Range",IF(C33&gt;F33,"Above Range","In Range")))</f>
        <v/>
      </c>
      <c r="I33" s="23" t="str">
        <f aca="false">IF(OR(C33="",E33=""),"",C33-E33)</f>
        <v/>
      </c>
      <c r="J33" s="24" t="str">
        <f aca="false">IF(OR(C33="",E33=0,E33=""),"",(C33-E33)/E33)</f>
        <v/>
      </c>
      <c r="K33" s="15"/>
    </row>
    <row r="34" customFormat="false" ht="15" hidden="false" customHeight="false" outlineLevel="0" collapsed="false">
      <c r="A34" s="15"/>
      <c r="B34" s="15"/>
      <c r="C34" s="16"/>
      <c r="D34" s="16"/>
      <c r="E34" s="16"/>
      <c r="F34" s="16"/>
      <c r="G34" s="17" t="str">
        <f aca="false">IF(OR(C34="",E34=0,E34=""),"",C34/E34)</f>
        <v/>
      </c>
      <c r="H34" s="18" t="str">
        <f aca="false">IF(C34="","",IF(C34&lt;D34,"Below Range",IF(C34&gt;F34,"Above Range","In Range")))</f>
        <v/>
      </c>
      <c r="I34" s="19" t="str">
        <f aca="false">IF(OR(C34="",E34=""),"",C34-E34)</f>
        <v/>
      </c>
      <c r="J34" s="20" t="str">
        <f aca="false">IF(OR(C34="",E34=0,E34=""),"",(C34-E34)/E34)</f>
        <v/>
      </c>
      <c r="K34" s="15"/>
    </row>
    <row r="35" customFormat="false" ht="15" hidden="false" customHeight="false" outlineLevel="0" collapsed="false">
      <c r="A35" s="15"/>
      <c r="B35" s="15"/>
      <c r="C35" s="16"/>
      <c r="D35" s="16"/>
      <c r="E35" s="16"/>
      <c r="F35" s="16"/>
      <c r="G35" s="21" t="str">
        <f aca="false">IF(OR(C35="",E35=0,E35=""),"",C35/E35)</f>
        <v/>
      </c>
      <c r="H35" s="22" t="str">
        <f aca="false">IF(C35="","",IF(C35&lt;D35,"Below Range",IF(C35&gt;F35,"Above Range","In Range")))</f>
        <v/>
      </c>
      <c r="I35" s="23" t="str">
        <f aca="false">IF(OR(C35="",E35=""),"",C35-E35)</f>
        <v/>
      </c>
      <c r="J35" s="24" t="str">
        <f aca="false">IF(OR(C35="",E35=0,E35=""),"",(C35-E35)/E35)</f>
        <v/>
      </c>
      <c r="K35" s="15"/>
    </row>
    <row r="36" customFormat="false" ht="15" hidden="false" customHeight="false" outlineLevel="0" collapsed="false">
      <c r="A36" s="15"/>
      <c r="B36" s="15"/>
      <c r="C36" s="16"/>
      <c r="D36" s="16"/>
      <c r="E36" s="16"/>
      <c r="F36" s="16"/>
      <c r="G36" s="17" t="str">
        <f aca="false">IF(OR(C36="",E36=0,E36=""),"",C36/E36)</f>
        <v/>
      </c>
      <c r="H36" s="18" t="str">
        <f aca="false">IF(C36="","",IF(C36&lt;D36,"Below Range",IF(C36&gt;F36,"Above Range","In Range")))</f>
        <v/>
      </c>
      <c r="I36" s="19" t="str">
        <f aca="false">IF(OR(C36="",E36=""),"",C36-E36)</f>
        <v/>
      </c>
      <c r="J36" s="20" t="str">
        <f aca="false">IF(OR(C36="",E36=0,E36=""),"",(C36-E36)/E36)</f>
        <v/>
      </c>
      <c r="K36" s="15"/>
    </row>
    <row r="37" customFormat="false" ht="15" hidden="false" customHeight="false" outlineLevel="0" collapsed="false">
      <c r="A37" s="15"/>
      <c r="B37" s="15"/>
      <c r="C37" s="16"/>
      <c r="D37" s="16"/>
      <c r="E37" s="16"/>
      <c r="F37" s="16"/>
      <c r="G37" s="21" t="str">
        <f aca="false">IF(OR(C37="",E37=0,E37=""),"",C37/E37)</f>
        <v/>
      </c>
      <c r="H37" s="22" t="str">
        <f aca="false">IF(C37="","",IF(C37&lt;D37,"Below Range",IF(C37&gt;F37,"Above Range","In Range")))</f>
        <v/>
      </c>
      <c r="I37" s="23" t="str">
        <f aca="false">IF(OR(C37="",E37=""),"",C37-E37)</f>
        <v/>
      </c>
      <c r="J37" s="24" t="str">
        <f aca="false">IF(OR(C37="",E37=0,E37=""),"",(C37-E37)/E37)</f>
        <v/>
      </c>
      <c r="K37" s="15"/>
    </row>
    <row r="38" customFormat="false" ht="15" hidden="false" customHeight="false" outlineLevel="0" collapsed="false">
      <c r="A38" s="15"/>
      <c r="B38" s="15"/>
      <c r="C38" s="16"/>
      <c r="D38" s="16"/>
      <c r="E38" s="16"/>
      <c r="F38" s="16"/>
      <c r="G38" s="17" t="str">
        <f aca="false">IF(OR(C38="",E38=0,E38=""),"",C38/E38)</f>
        <v/>
      </c>
      <c r="H38" s="18" t="str">
        <f aca="false">IF(C38="","",IF(C38&lt;D38,"Below Range",IF(C38&gt;F38,"Above Range","In Range")))</f>
        <v/>
      </c>
      <c r="I38" s="19" t="str">
        <f aca="false">IF(OR(C38="",E38=""),"",C38-E38)</f>
        <v/>
      </c>
      <c r="J38" s="20" t="str">
        <f aca="false">IF(OR(C38="",E38=0,E38=""),"",(C38-E38)/E38)</f>
        <v/>
      </c>
      <c r="K38" s="15"/>
    </row>
    <row r="39" customFormat="false" ht="15" hidden="false" customHeight="false" outlineLevel="0" collapsed="false">
      <c r="A39" s="15"/>
      <c r="B39" s="15"/>
      <c r="C39" s="16"/>
      <c r="D39" s="16"/>
      <c r="E39" s="16"/>
      <c r="F39" s="16"/>
      <c r="G39" s="21" t="str">
        <f aca="false">IF(OR(C39="",E39=0,E39=""),"",C39/E39)</f>
        <v/>
      </c>
      <c r="H39" s="22" t="str">
        <f aca="false">IF(C39="","",IF(C39&lt;D39,"Below Range",IF(C39&gt;F39,"Above Range","In Range")))</f>
        <v/>
      </c>
      <c r="I39" s="23" t="str">
        <f aca="false">IF(OR(C39="",E39=""),"",C39-E39)</f>
        <v/>
      </c>
      <c r="J39" s="24" t="str">
        <f aca="false">IF(OR(C39="",E39=0,E39=""),"",(C39-E39)/E39)</f>
        <v/>
      </c>
      <c r="K39" s="15"/>
    </row>
    <row r="40" customFormat="false" ht="15" hidden="false" customHeight="false" outlineLevel="0" collapsed="false">
      <c r="A40" s="15"/>
      <c r="B40" s="15"/>
      <c r="C40" s="16"/>
      <c r="D40" s="16"/>
      <c r="E40" s="16"/>
      <c r="F40" s="16"/>
      <c r="G40" s="17" t="str">
        <f aca="false">IF(OR(C40="",E40=0,E40=""),"",C40/E40)</f>
        <v/>
      </c>
      <c r="H40" s="18" t="str">
        <f aca="false">IF(C40="","",IF(C40&lt;D40,"Below Range",IF(C40&gt;F40,"Above Range","In Range")))</f>
        <v/>
      </c>
      <c r="I40" s="19" t="str">
        <f aca="false">IF(OR(C40="",E40=""),"",C40-E40)</f>
        <v/>
      </c>
      <c r="J40" s="20" t="str">
        <f aca="false">IF(OR(C40="",E40=0,E40=""),"",(C40-E40)/E40)</f>
        <v/>
      </c>
      <c r="K40" s="15"/>
    </row>
    <row r="41" customFormat="false" ht="15" hidden="false" customHeight="false" outlineLevel="0" collapsed="false">
      <c r="A41" s="15"/>
      <c r="B41" s="15"/>
      <c r="C41" s="16"/>
      <c r="D41" s="16"/>
      <c r="E41" s="16"/>
      <c r="F41" s="16"/>
      <c r="G41" s="21" t="str">
        <f aca="false">IF(OR(C41="",E41=0,E41=""),"",C41/E41)</f>
        <v/>
      </c>
      <c r="H41" s="22" t="str">
        <f aca="false">IF(C41="","",IF(C41&lt;D41,"Below Range",IF(C41&gt;F41,"Above Range","In Range")))</f>
        <v/>
      </c>
      <c r="I41" s="23" t="str">
        <f aca="false">IF(OR(C41="",E41=""),"",C41-E41)</f>
        <v/>
      </c>
      <c r="J41" s="24" t="str">
        <f aca="false">IF(OR(C41="",E41=0,E41=""),"",(C41-E41)/E41)</f>
        <v/>
      </c>
      <c r="K41" s="15"/>
    </row>
    <row r="42" customFormat="false" ht="15" hidden="false" customHeight="false" outlineLevel="0" collapsed="false">
      <c r="A42" s="15"/>
      <c r="B42" s="15"/>
      <c r="C42" s="16"/>
      <c r="D42" s="16"/>
      <c r="E42" s="16"/>
      <c r="F42" s="16"/>
      <c r="G42" s="17" t="str">
        <f aca="false">IF(OR(C42="",E42=0,E42=""),"",C42/E42)</f>
        <v/>
      </c>
      <c r="H42" s="18" t="str">
        <f aca="false">IF(C42="","",IF(C42&lt;D42,"Below Range",IF(C42&gt;F42,"Above Range","In Range")))</f>
        <v/>
      </c>
      <c r="I42" s="19" t="str">
        <f aca="false">IF(OR(C42="",E42=""),"",C42-E42)</f>
        <v/>
      </c>
      <c r="J42" s="20" t="str">
        <f aca="false">IF(OR(C42="",E42=0,E42=""),"",(C42-E42)/E42)</f>
        <v/>
      </c>
      <c r="K42" s="15"/>
    </row>
    <row r="43" customFormat="false" ht="15" hidden="false" customHeight="false" outlineLevel="0" collapsed="false">
      <c r="A43" s="15"/>
      <c r="B43" s="15"/>
      <c r="C43" s="16"/>
      <c r="D43" s="16"/>
      <c r="E43" s="16"/>
      <c r="F43" s="16"/>
      <c r="G43" s="21" t="str">
        <f aca="false">IF(OR(C43="",E43=0,E43=""),"",C43/E43)</f>
        <v/>
      </c>
      <c r="H43" s="22" t="str">
        <f aca="false">IF(C43="","",IF(C43&lt;D43,"Below Range",IF(C43&gt;F43,"Above Range","In Range")))</f>
        <v/>
      </c>
      <c r="I43" s="23" t="str">
        <f aca="false">IF(OR(C43="",E43=""),"",C43-E43)</f>
        <v/>
      </c>
      <c r="J43" s="24" t="str">
        <f aca="false">IF(OR(C43="",E43=0,E43=""),"",(C43-E43)/E43)</f>
        <v/>
      </c>
      <c r="K43" s="15"/>
    </row>
  </sheetData>
  <conditionalFormatting sqref="H4:H43">
    <cfRule type="cellIs" priority="2" operator="equal" aboveAverage="0" equalAverage="0" bottom="0" percent="0" rank="0" text="" dxfId="0">
      <formula>"In Range"</formula>
    </cfRule>
    <cfRule type="cellIs" priority="3" operator="equal" aboveAverage="0" equalAverage="0" bottom="0" percent="0" rank="0" text="" dxfId="1">
      <formula>"Below Range"</formula>
    </cfRule>
    <cfRule type="cellIs" priority="4" operator="equal" aboveAverage="0" equalAverage="0" bottom="0" percent="0" rank="0" text="" dxfId="2">
      <formula>"Above Range"</formula>
    </cfRule>
  </conditionalFormatting>
  <dataValidations count="2">
    <dataValidation allowBlank="true" errorStyle="stop" operator="between" showDropDown="false" showErrorMessage="false" showInputMessage="false" sqref="B4:B43" type="list">
      <formula1>Lists!$A$4:$A$9</formula1>
      <formula2>0</formula2>
    </dataValidation>
    <dataValidation allowBlank="true" errorStyle="stop" operator="between" showDropDown="false" showErrorMessage="false" showInputMessage="false" sqref="K4:K43" type="list">
      <formula1>Lists!$B$4:$B$6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D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  <col collapsed="false" customWidth="true" hidden="false" outlineLevel="0" max="4" min="4" style="0" width="42"/>
  </cols>
  <sheetData>
    <row r="1" customFormat="false" ht="39.55" hidden="false" customHeight="false" outlineLevel="0" collapsed="false">
      <c r="A1" s="13" t="s">
        <v>56</v>
      </c>
    </row>
    <row r="3" customFormat="false" ht="15" hidden="false" customHeight="false" outlineLevel="0" collapsed="false">
      <c r="A3" s="25" t="s">
        <v>27</v>
      </c>
      <c r="B3" s="25" t="s">
        <v>34</v>
      </c>
      <c r="D3" s="25" t="s">
        <v>57</v>
      </c>
    </row>
    <row r="4" customFormat="false" ht="15" hidden="false" customHeight="false" outlineLevel="0" collapsed="false">
      <c r="A4" s="0" t="s">
        <v>36</v>
      </c>
      <c r="B4" s="0" t="s">
        <v>42</v>
      </c>
    </row>
    <row r="5" customFormat="false" ht="15" hidden="false" customHeight="false" outlineLevel="0" collapsed="false">
      <c r="A5" s="0" t="s">
        <v>40</v>
      </c>
      <c r="B5" s="0" t="s">
        <v>37</v>
      </c>
    </row>
    <row r="6" customFormat="false" ht="15" hidden="false" customHeight="false" outlineLevel="0" collapsed="false">
      <c r="A6" s="0" t="s">
        <v>44</v>
      </c>
      <c r="B6" s="0" t="s">
        <v>46</v>
      </c>
    </row>
    <row r="7" customFormat="false" ht="15" hidden="false" customHeight="false" outlineLevel="0" collapsed="false">
      <c r="A7" s="0" t="s">
        <v>48</v>
      </c>
    </row>
    <row r="8" customFormat="false" ht="15" hidden="false" customHeight="false" outlineLevel="0" collapsed="false">
      <c r="A8" s="0" t="s">
        <v>51</v>
      </c>
    </row>
    <row r="9" customFormat="false" ht="15" hidden="false" customHeight="false" outlineLevel="0" collapsed="false">
      <c r="A9" s="0" t="s">
        <v>53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2026-06-11T01:10:59Z</dcterms:created>
  <dc:creator>openpyxl</dc:creator>
  <dc:description/>
  <dc:language>en-US</dc:language>
  <cp:lastModifiedBy/>
  <dcterms:modified xsi:type="dcterms:W3CDTF">2026-06-11T01:11:00Z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