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📋 Teacher Grade Sheet" sheetId="1" state="visible" r:id="rId3"/>
    <sheet name="📊 Student Mark Tracker" sheetId="2" state="visible" r:id="rId4"/>
    <sheet name="🎓 Grade Calculator" sheetId="3" state="visible" r:id="rId5"/>
    <sheet name="📖 How To Use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<sst xmlns="http://schemas.openxmlformats.org/spreadsheetml/2006/main" count="327" uniqueCount="269">
  <si>
    <t xml:space="preserve">📋  TEACHER GRADE SHEET</t>
  </si>
  <si>
    <t xml:space="preserve">Class Information &amp; Subject Marks Entry</t>
  </si>
  <si>
    <t xml:space="preserve">CLASS INFORMATION</t>
  </si>
  <si>
    <t xml:space="preserve">Teacher Name:</t>
  </si>
  <si>
    <t xml:space="preserve">Enter Teacher Name</t>
  </si>
  <si>
    <t xml:space="preserve">Class / Section:</t>
  </si>
  <si>
    <t xml:space="preserve">e.g. Grade 10-A</t>
  </si>
  <si>
    <t xml:space="preserve">Academic Year:</t>
  </si>
  <si>
    <t xml:space="preserve">2024-2025</t>
  </si>
  <si>
    <t xml:space="preserve">Semester:</t>
  </si>
  <si>
    <t xml:space="preserve">1st Semester</t>
  </si>
  <si>
    <t xml:space="preserve">Max Marks:</t>
  </si>
  <si>
    <t xml:space="preserve">Pass Mark:</t>
  </si>
  <si>
    <t xml:space="preserve">#</t>
  </si>
  <si>
    <t xml:space="preserve">Student ID</t>
  </si>
  <si>
    <t xml:space="preserve">Student Name</t>
  </si>
  <si>
    <t xml:space="preserve">Math</t>
  </si>
  <si>
    <t xml:space="preserve">Sci</t>
  </si>
  <si>
    <t xml:space="preserve">Eng</t>
  </si>
  <si>
    <t xml:space="preserve">Hist</t>
  </si>
  <si>
    <t xml:space="preserve">Geo</t>
  </si>
  <si>
    <t xml:space="preserve">Phy</t>
  </si>
  <si>
    <t xml:space="preserve">Chem</t>
  </si>
  <si>
    <t xml:space="preserve">Bio</t>
  </si>
  <si>
    <t xml:space="preserve">Comp</t>
  </si>
  <si>
    <t xml:space="preserve">Arts</t>
  </si>
  <si>
    <t xml:space="preserve">Total</t>
  </si>
  <si>
    <t xml:space="preserve">Average</t>
  </si>
  <si>
    <t xml:space="preserve">Grade</t>
  </si>
  <si>
    <t xml:space="preserve">Rank</t>
  </si>
  <si>
    <t xml:space="preserve">Pass/Fail</t>
  </si>
  <si>
    <t xml:space="preserve">Remarks</t>
  </si>
  <si>
    <t xml:space="preserve">Teacher Notes</t>
  </si>
  <si>
    <t xml:space="preserve">STU-001</t>
  </si>
  <si>
    <t xml:space="preserve">STU-002</t>
  </si>
  <si>
    <t xml:space="preserve">STU-003</t>
  </si>
  <si>
    <t xml:space="preserve">STU-004</t>
  </si>
  <si>
    <t xml:space="preserve">STU-005</t>
  </si>
  <si>
    <t xml:space="preserve">STU-006</t>
  </si>
  <si>
    <t xml:space="preserve">STU-007</t>
  </si>
  <si>
    <t xml:space="preserve">STU-008</t>
  </si>
  <si>
    <t xml:space="preserve">STU-009</t>
  </si>
  <si>
    <t xml:space="preserve">STU-010</t>
  </si>
  <si>
    <t xml:space="preserve">STU-011</t>
  </si>
  <si>
    <t xml:space="preserve">STU-012</t>
  </si>
  <si>
    <t xml:space="preserve">STU-013</t>
  </si>
  <si>
    <t xml:space="preserve">STU-014</t>
  </si>
  <si>
    <t xml:space="preserve">STU-015</t>
  </si>
  <si>
    <t xml:space="preserve">STU-016</t>
  </si>
  <si>
    <t xml:space="preserve">STU-017</t>
  </si>
  <si>
    <t xml:space="preserve">STU-018</t>
  </si>
  <si>
    <t xml:space="preserve">STU-019</t>
  </si>
  <si>
    <t xml:space="preserve">STU-020</t>
  </si>
  <si>
    <t xml:space="preserve">STU-021</t>
  </si>
  <si>
    <t xml:space="preserve">STU-022</t>
  </si>
  <si>
    <t xml:space="preserve">STU-023</t>
  </si>
  <si>
    <t xml:space="preserve">STU-024</t>
  </si>
  <si>
    <t xml:space="preserve">STU-025</t>
  </si>
  <si>
    <t xml:space="preserve">STU-026</t>
  </si>
  <si>
    <t xml:space="preserve">STU-027</t>
  </si>
  <si>
    <t xml:space="preserve">STU-028</t>
  </si>
  <si>
    <t xml:space="preserve">STU-029</t>
  </si>
  <si>
    <t xml:space="preserve">STU-030</t>
  </si>
  <si>
    <t xml:space="preserve">CLASS STATISTICS</t>
  </si>
  <si>
    <t xml:space="preserve">CLASS AVG</t>
  </si>
  <si>
    <t xml:space="preserve">Subject Average →</t>
  </si>
  <si>
    <t xml:space="preserve">📊  STUDENT MARK TRACKER</t>
  </si>
  <si>
    <t xml:space="preserve">Individual Student Performance Dashboard</t>
  </si>
  <si>
    <t xml:space="preserve">STUDENT DETAILS</t>
  </si>
  <si>
    <t xml:space="preserve">Student ID:</t>
  </si>
  <si>
    <t xml:space="preserve">Class:</t>
  </si>
  <si>
    <t xml:space="preserve">Grade 10-A</t>
  </si>
  <si>
    <t xml:space="preserve">Father's Name:</t>
  </si>
  <si>
    <t xml:space="preserve">Student Name:</t>
  </si>
  <si>
    <t xml:space="preserve">Enter Student Name</t>
  </si>
  <si>
    <t xml:space="preserve">Roll No:</t>
  </si>
  <si>
    <t xml:space="preserve">Mother's Name:</t>
  </si>
  <si>
    <t xml:space="preserve">1st</t>
  </si>
  <si>
    <t xml:space="preserve">Subject</t>
  </si>
  <si>
    <t xml:space="preserve">Max Marks</t>
  </si>
  <si>
    <t xml:space="preserve">Marks Obtained</t>
  </si>
  <si>
    <t xml:space="preserve">Percentage</t>
  </si>
  <si>
    <t xml:space="preserve">Grade Points</t>
  </si>
  <si>
    <t xml:space="preserve">Subject Rank</t>
  </si>
  <si>
    <t xml:space="preserve">Status</t>
  </si>
  <si>
    <t xml:space="preserve">Teacher Remarks</t>
  </si>
  <si>
    <t xml:space="preserve">Mathematics</t>
  </si>
  <si>
    <t xml:space="preserve">—</t>
  </si>
  <si>
    <t xml:space="preserve">Science</t>
  </si>
  <si>
    <t xml:space="preserve">English Language</t>
  </si>
  <si>
    <t xml:space="preserve">History &amp; Civics</t>
  </si>
  <si>
    <t xml:space="preserve">Geography</t>
  </si>
  <si>
    <t xml:space="preserve">Physics</t>
  </si>
  <si>
    <t xml:space="preserve">Chemistry</t>
  </si>
  <si>
    <t xml:space="preserve">Biology</t>
  </si>
  <si>
    <t xml:space="preserve">Computer Science</t>
  </si>
  <si>
    <t xml:space="preserve">Arts &amp; Crafts</t>
  </si>
  <si>
    <t xml:space="preserve">📈  PERFORMANCE SUMMARY</t>
  </si>
  <si>
    <t xml:space="preserve">Total Marks Obtained:</t>
  </si>
  <si>
    <t xml:space="preserve">📊 SUMMARY PANEL
Enter marks in column D
(rows 8–17) above</t>
  </si>
  <si>
    <t xml:space="preserve">Total Max Marks:</t>
  </si>
  <si>
    <t xml:space="preserve">Overall Percentage:</t>
  </si>
  <si>
    <t xml:space="preserve">Overall Grade:</t>
  </si>
  <si>
    <t xml:space="preserve">GPA (10 point scale):</t>
  </si>
  <si>
    <t xml:space="preserve">Subjects Passed:</t>
  </si>
  <si>
    <t xml:space="preserve">Subjects Failed:</t>
  </si>
  <si>
    <t xml:space="preserve">Best Subject:</t>
  </si>
  <si>
    <t xml:space="preserve">Weakest Subject:</t>
  </si>
  <si>
    <t xml:space="preserve">🎓  SCHOOL GRADE CALCULATOR</t>
  </si>
  <si>
    <t xml:space="preserve">Comprehensive Grading System with GPA, CGPA &amp; Grade Distribution</t>
  </si>
  <si>
    <t xml:space="preserve">📌  GRADE SCALE REFERENCE</t>
  </si>
  <si>
    <t xml:space="preserve">Min %</t>
  </si>
  <si>
    <t xml:space="preserve">Max %</t>
  </si>
  <si>
    <t xml:space="preserve">Description</t>
  </si>
  <si>
    <t xml:space="preserve">Color Code</t>
  </si>
  <si>
    <t xml:space="preserve">A+</t>
  </si>
  <si>
    <t xml:space="preserve">90%</t>
  </si>
  <si>
    <t xml:space="preserve">100%</t>
  </si>
  <si>
    <t xml:space="preserve">Outstanding</t>
  </si>
  <si>
    <t xml:space="preserve">A</t>
  </si>
  <si>
    <t xml:space="preserve">80%</t>
  </si>
  <si>
    <t xml:space="preserve">89%</t>
  </si>
  <si>
    <t xml:space="preserve">Excellent</t>
  </si>
  <si>
    <t xml:space="preserve">B+</t>
  </si>
  <si>
    <t xml:space="preserve">70%</t>
  </si>
  <si>
    <t xml:space="preserve">79%</t>
  </si>
  <si>
    <t xml:space="preserve">Very Good</t>
  </si>
  <si>
    <t xml:space="preserve">B</t>
  </si>
  <si>
    <t xml:space="preserve">60%</t>
  </si>
  <si>
    <t xml:space="preserve">69%</t>
  </si>
  <si>
    <t xml:space="preserve">Good</t>
  </si>
  <si>
    <t xml:space="preserve">C</t>
  </si>
  <si>
    <t xml:space="preserve">50%</t>
  </si>
  <si>
    <t xml:space="preserve">59%</t>
  </si>
  <si>
    <t xml:space="preserve">D</t>
  </si>
  <si>
    <t xml:space="preserve">40%</t>
  </si>
  <si>
    <t xml:space="preserve">49%</t>
  </si>
  <si>
    <t xml:space="preserve">Below Average</t>
  </si>
  <si>
    <t xml:space="preserve">F</t>
  </si>
  <si>
    <t xml:space="preserve">0%</t>
  </si>
  <si>
    <t xml:space="preserve">39%</t>
  </si>
  <si>
    <t xml:space="preserve">Failing</t>
  </si>
  <si>
    <t xml:space="preserve">🧮  MULTI-SUBJECT GPA CALCULATOR</t>
  </si>
  <si>
    <t xml:space="preserve">Subject Name</t>
  </si>
  <si>
    <t xml:space="preserve">Credit Hours</t>
  </si>
  <si>
    <t xml:space="preserve">Weighted Points</t>
  </si>
  <si>
    <t xml:space="preserve">Progress Bar</t>
  </si>
  <si>
    <t xml:space="preserve">Notes</t>
  </si>
  <si>
    <t xml:space="preserve">English</t>
  </si>
  <si>
    <t xml:space="preserve">History</t>
  </si>
  <si>
    <t xml:space="preserve">TOTALS</t>
  </si>
  <si>
    <t xml:space="preserve">📊  RESULT SUMMARY &amp; CGPA</t>
  </si>
  <si>
    <t xml:space="preserve">📈  GRADE DISTRIBUTION</t>
  </si>
  <si>
    <t xml:space="preserve">Total Marks Obtained</t>
  </si>
  <si>
    <t xml:space="preserve">&gt;=90%</t>
  </si>
  <si>
    <t xml:space="preserve">Total Max Marks</t>
  </si>
  <si>
    <t xml:space="preserve">80-89%</t>
  </si>
  <si>
    <t xml:space="preserve">Overall Percentage</t>
  </si>
  <si>
    <t xml:space="preserve">70-79%</t>
  </si>
  <si>
    <t xml:space="preserve">Overall Grade</t>
  </si>
  <si>
    <t xml:space="preserve">60-69%</t>
  </si>
  <si>
    <t xml:space="preserve">GPA (10-point scale)</t>
  </si>
  <si>
    <t xml:space="preserve">50-59%</t>
  </si>
  <si>
    <t xml:space="preserve">CGPA (4-point scale)</t>
  </si>
  <si>
    <t xml:space="preserve">40-49%</t>
  </si>
  <si>
    <t xml:space="preserve">Total Credit Hours</t>
  </si>
  <si>
    <t xml:space="preserve">&lt;40%</t>
  </si>
  <si>
    <t xml:space="preserve">Subjects Passed</t>
  </si>
  <si>
    <t xml:space="preserve">Subjects Failed</t>
  </si>
  <si>
    <t xml:space="preserve">Result</t>
  </si>
  <si>
    <t xml:space="preserve">⬆ Enter marks in column E (rows 17-26) above to auto-calculate all results</t>
  </si>
  <si>
    <t xml:space="preserve">📖  HOW TO USE  —  Student Grade Tracker Template</t>
  </si>
  <si>
    <t xml:space="preserve">Quick-start guide for Teachers &amp; Administrators</t>
  </si>
  <si>
    <t xml:space="preserve">🗂️  OVERVIEW — What's inside this workbook?</t>
  </si>
  <si>
    <t xml:space="preserve">Sheet</t>
  </si>
  <si>
    <t xml:space="preserve">Purpose</t>
  </si>
  <si>
    <t xml:space="preserve">Best Used By</t>
  </si>
  <si>
    <t xml:space="preserve">📋 Teacher Grade Sheet</t>
  </si>
  <si>
    <t xml:space="preserve">Enter marks for all students in one class. Auto-calculates totals, averages, grades, ranks, and pass/fail.</t>
  </si>
  <si>
    <t xml:space="preserve">Class Teacher</t>
  </si>
  <si>
    <t xml:space="preserve">📊 Student Mark Tracker</t>
  </si>
  <si>
    <t xml:space="preserve">Detailed profile for a single student across all subjects. Shows GPA and performance summary.</t>
  </si>
  <si>
    <t xml:space="preserve">Teacher / Parent</t>
  </si>
  <si>
    <t xml:space="preserve">🎓 Grade Calculator</t>
  </si>
  <si>
    <t xml:space="preserve">Calculates GPA, CGPA, weighted grade points and grade distribution for any set of subjects.</t>
  </si>
  <si>
    <t xml:space="preserve">Any User</t>
  </si>
  <si>
    <t xml:space="preserve">📖 How To Use</t>
  </si>
  <si>
    <t xml:space="preserve">This guide — read first!</t>
  </si>
  <si>
    <t xml:space="preserve">Everyone</t>
  </si>
  <si>
    <t xml:space="preserve">📋  STEP-BY-STEP: Teacher Grade Sheet</t>
  </si>
  <si>
    <t xml:space="preserve">Step</t>
  </si>
  <si>
    <t xml:space="preserve">Action</t>
  </si>
  <si>
    <t xml:space="preserve">Tip</t>
  </si>
  <si>
    <t xml:space="preserve">1</t>
  </si>
  <si>
    <t xml:space="preserve">Go to '📋 Teacher Grade Sheet'.</t>
  </si>
  <si>
    <t xml:space="preserve">This is your primary data-entry sheet.</t>
  </si>
  <si>
    <t xml:space="preserve">2</t>
  </si>
  <si>
    <t xml:space="preserve">Fill in the yellow Class Information fields at the top (Teacher Name, Class, Year, Semester).</t>
  </si>
  <si>
    <t xml:space="preserve">Change Max Marks / Pass Mark in cells Q4 &amp; S4 if your school uses different limits.</t>
  </si>
  <si>
    <t xml:space="preserve">3</t>
  </si>
  <si>
    <t xml:space="preserve">Type each student's name in column C (rows 6–35). IDs are pre-filled.</t>
  </si>
  <si>
    <t xml:space="preserve">You can add more rows by copying row 35 downward.</t>
  </si>
  <si>
    <t xml:space="preserve">4</t>
  </si>
  <si>
    <t xml:space="preserve">Enter marks (0–100) for each subject in columns D through M.</t>
  </si>
  <si>
    <t xml:space="preserve">Leave blank if a student didn't sit a subject — averages auto-adjust.</t>
  </si>
  <si>
    <t xml:space="preserve">5</t>
  </si>
  <si>
    <t xml:space="preserve">All calculated columns (Total, Avg, Grade, Rank, Pass/Fail, Remarks) fill automatically.</t>
  </si>
  <si>
    <t xml:space="preserve">The green/red color coding updates live as you type.</t>
  </si>
  <si>
    <t xml:space="preserve">6</t>
  </si>
  <si>
    <t xml:space="preserve">Row 36 shows class statistics automatically.</t>
  </si>
  <si>
    <t xml:space="preserve">Share printed output with HOD or admin.</t>
  </si>
  <si>
    <t xml:space="preserve">📊  STEP-BY-STEP: Student Mark Tracker</t>
  </si>
  <si>
    <t xml:space="preserve">Go to '📊 Student Mark Tracker'.</t>
  </si>
  <si>
    <t xml:space="preserve">Use one copy per student or reuse by clearing column D.</t>
  </si>
  <si>
    <t xml:space="preserve">Fill in student details at the top (ID, Name, Class, Roll No, etc.).</t>
  </si>
  <si>
    <t xml:space="preserve">Parent name fields help with report card printing.</t>
  </si>
  <si>
    <t xml:space="preserve">Enter marks obtained in column D (rows 8–17).</t>
  </si>
  <si>
    <t xml:space="preserve">Max marks per subject default to 100 — change in column C if needed.</t>
  </si>
  <si>
    <t xml:space="preserve">Percentage, Grade, Grade Points, and Status compute automatically.</t>
  </si>
  <si>
    <t xml:space="preserve">The 10-point grade scale is shown; change formulas in column H if your school uses a different scale.</t>
  </si>
  <si>
    <t xml:space="preserve">The Performance Summary section (rows 19–28) auto-fills with totals, GPA, best &amp; weakest subject.</t>
  </si>
  <si>
    <t xml:space="preserve">GPA is on a 10-point scale. Divide by 2.5 for a 4-point CGPA.</t>
  </si>
  <si>
    <t xml:space="preserve">🎓  STEP-BY-STEP: Grade Calculator</t>
  </si>
  <si>
    <t xml:space="preserve">Go to '🎓 Grade Calculator'.</t>
  </si>
  <si>
    <t xml:space="preserve">This sheet works independently — no data flows from other sheets.</t>
  </si>
  <si>
    <t xml:space="preserve">Adjust Credit Hours in column C if your school uses a credit-based system.</t>
  </si>
  <si>
    <t xml:space="preserve">Default credit hours are set per subject; total GPA auto-weights.</t>
  </si>
  <si>
    <t xml:space="preserve">Enter marks in column E (rows 17–26).</t>
  </si>
  <si>
    <t xml:space="preserve">Max marks default to 100 per subject.</t>
  </si>
  <si>
    <t xml:space="preserve">GPA, CGPA, grade distribution, and overall result auto-calculate in the summary panel.</t>
  </si>
  <si>
    <t xml:space="preserve">CGPA shown on both 10-point and 4-point scales.</t>
  </si>
  <si>
    <t xml:space="preserve">The Grade Distribution panel (right side) shows count of each grade automatically.</t>
  </si>
  <si>
    <t xml:space="preserve">Use this to present results in parent meetings.</t>
  </si>
  <si>
    <t xml:space="preserve">🔧  CUSTOMIZATION TIPS</t>
  </si>
  <si>
    <t xml:space="preserve">What to Change</t>
  </si>
  <si>
    <t xml:space="preserve">Where</t>
  </si>
  <si>
    <t xml:space="preserve">How</t>
  </si>
  <si>
    <t xml:space="preserve">Number of Students</t>
  </si>
  <si>
    <t xml:space="preserve">Teacher Grade Sheet</t>
  </si>
  <si>
    <t xml:space="preserve">Copy rows 6–35 pattern; update RANK formula range to match.</t>
  </si>
  <si>
    <t xml:space="preserve">Pass Mark</t>
  </si>
  <si>
    <t xml:space="preserve">Teacher Grade Sheet Q4 / S4</t>
  </si>
  <si>
    <t xml:space="preserve">Change the value in cell S4 — all Pass/Fail columns update.</t>
  </si>
  <si>
    <t xml:space="preserve">Grade Boundaries</t>
  </si>
  <si>
    <t xml:space="preserve">Grade Calculator rows 6–12</t>
  </si>
  <si>
    <t xml:space="preserve">Edit the IF formula chain in columns G, H of the data sheets.</t>
  </si>
  <si>
    <t xml:space="preserve">Subject Names</t>
  </si>
  <si>
    <t xml:space="preserve">Any sheet, row 5 or column B</t>
  </si>
  <si>
    <t xml:space="preserve">Simply overtype — formulas use cell references, not names.</t>
  </si>
  <si>
    <t xml:space="preserve">Grade Calculator column C</t>
  </si>
  <si>
    <t xml:space="preserve">Change values — weighted GPA recalculates automatically.</t>
  </si>
  <si>
    <t xml:space="preserve">Any sheet column C or D</t>
  </si>
  <si>
    <t xml:space="preserve">Change from 100 to your exam's maximum — percentages auto-adjust.</t>
  </si>
  <si>
    <t xml:space="preserve">⚠️  IMPORTANT NOTES</t>
  </si>
  <si>
    <t xml:space="preserve">Topic</t>
  </si>
  <si>
    <t xml:space="preserve">Detail</t>
  </si>
  <si>
    <t xml:space="preserve">Data Entry Cells</t>
  </si>
  <si>
    <t xml:space="preserve">Only enter data in cells highlighted in LIGHT BLUE. All other cells contain formulas.</t>
  </si>
  <si>
    <t xml:space="preserve">Do NOT delete formula cells</t>
  </si>
  <si>
    <t xml:space="preserve">Columns E onward in data sheets are formula-driven. Deleting them breaks calculations.</t>
  </si>
  <si>
    <t xml:space="preserve">Saving</t>
  </si>
  <si>
    <t xml:space="preserve">Save as .xlsx to preserve all formulas. Do NOT save as .csv.</t>
  </si>
  <si>
    <t xml:space="preserve">Printing</t>
  </si>
  <si>
    <t xml:space="preserve">Use File → Print Area → set print area per sheet before printing.</t>
  </si>
  <si>
    <t xml:space="preserve">Adding Subjects</t>
  </si>
  <si>
    <t xml:space="preserve">You can add columns between existing subject columns; update SUM ranges manually.</t>
  </si>
  <si>
    <t xml:space="preserve">Sharing</t>
  </si>
  <si>
    <t xml:space="preserve">Share the file with View-Only permissions if you don't want others to accidentally edit formulas.</t>
  </si>
  <si>
    <t xml:space="preserve">✉  For help or customization requests, contact your school's IT administrator  |  Template Version 1.0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</si>
</sst>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0"/>
    <numFmt numFmtId="166" formatCode="0.0"/>
    <numFmt numFmtId="167" formatCode="General"/>
    <numFmt numFmtId="168" formatCode="0.0%"/>
    <numFmt numFmtId="169" formatCode="0.00"/>
  </numFmts>
  <fonts count="3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FFFFFF"/>
      <name val="Arial"/>
      <family val="0"/>
      <charset val="1"/>
    </font>
    <font>
      <sz val="10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10"/>
      <color rgb="FF1A3C6E"/>
      <name val="Arial"/>
      <family val="0"/>
      <charset val="1"/>
    </font>
    <font>
      <sz val="10"/>
      <color rgb="FF595959"/>
      <name val="Arial"/>
      <family val="0"/>
      <charset val="1"/>
    </font>
    <font>
      <b val="true"/>
      <sz val="9"/>
      <color rgb="FFFFFFFF"/>
      <name val="Arial"/>
      <family val="0"/>
      <charset val="1"/>
    </font>
    <font>
      <sz val="9"/>
      <color rgb="FF595959"/>
      <name val="Arial"/>
      <family val="0"/>
      <charset val="1"/>
    </font>
    <font>
      <b val="true"/>
      <sz val="9"/>
      <color rgb="FF2E6DB4"/>
      <name val="Arial"/>
      <family val="0"/>
      <charset val="1"/>
    </font>
    <font>
      <sz val="9"/>
      <name val="Arial"/>
      <family val="0"/>
      <charset val="1"/>
    </font>
    <font>
      <sz val="10"/>
      <name val="Arial"/>
      <family val="0"/>
      <charset val="1"/>
    </font>
    <font>
      <b val="true"/>
      <sz val="10"/>
      <name val="Arial"/>
      <family val="0"/>
      <charset val="1"/>
    </font>
    <font>
      <b val="true"/>
      <sz val="9"/>
      <name val="Arial"/>
      <family val="0"/>
      <charset val="1"/>
    </font>
    <font>
      <b val="true"/>
      <sz val="9"/>
      <color rgb="FF1A3C6E"/>
      <name val="Arial"/>
      <family val="0"/>
      <charset val="1"/>
    </font>
    <font>
      <sz val="10"/>
      <color rgb="FF000000"/>
      <name val="Arial"/>
      <family val="0"/>
      <charset val="1"/>
    </font>
    <font>
      <b val="true"/>
      <sz val="11"/>
      <name val="Arial"/>
      <family val="0"/>
      <charset val="1"/>
    </font>
    <font>
      <b val="true"/>
      <sz val="12"/>
      <color rgb="FFFFFFFF"/>
      <name val="Arial"/>
      <family val="0"/>
      <charset val="1"/>
    </font>
    <font>
      <b val="true"/>
      <sz val="11"/>
      <color rgb="FF1A3C6E"/>
      <name val="Arial"/>
      <family val="0"/>
      <charset val="1"/>
    </font>
    <font>
      <b val="true"/>
      <sz val="13"/>
      <color rgb="FFF2F2F2"/>
      <name val="Arial"/>
      <family val="0"/>
      <charset val="1"/>
    </font>
    <font>
      <b val="true"/>
      <sz val="17"/>
      <color rgb="FFFFFFFF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sz val="10"/>
      <color rgb="FF2E6DB4"/>
      <name val="Arial"/>
      <family val="0"/>
      <charset val="1"/>
    </font>
    <font>
      <sz val="8"/>
      <color rgb="FF2E6DB4"/>
      <name val="Arial"/>
      <family val="0"/>
      <charset val="1"/>
    </font>
    <font>
      <sz val="9"/>
      <color rgb="FF1A3C6E"/>
      <name val="Arial"/>
      <family val="0"/>
      <charset val="1"/>
    </font>
    <font>
      <sz val="10"/>
      <color rgb="FF1AAB4A"/>
      <name val="Arial"/>
      <family val="0"/>
      <charset val="1"/>
    </font>
    <font>
      <sz val="10"/>
      <color rgb="FF70AD47"/>
      <name val="Arial"/>
      <family val="0"/>
      <charset val="1"/>
    </font>
    <font>
      <sz val="10"/>
      <color rgb="FF92D050"/>
      <name val="Arial"/>
      <family val="0"/>
      <charset val="1"/>
    </font>
    <font>
      <sz val="10"/>
      <color rgb="FFF6C500"/>
      <name val="Arial"/>
      <family val="0"/>
      <charset val="1"/>
    </font>
    <font>
      <sz val="10"/>
      <color rgb="FFFFC000"/>
      <name val="Arial"/>
      <family val="0"/>
      <charset val="1"/>
    </font>
    <font>
      <sz val="10"/>
      <color rgb="FFFF8000"/>
      <name val="Arial"/>
      <family val="0"/>
      <charset val="1"/>
    </font>
    <font>
      <sz val="10"/>
      <color rgb="FFFF0000"/>
      <name val="Arial"/>
      <family val="0"/>
      <charset val="1"/>
    </font>
    <font>
      <sz val="9"/>
      <color rgb="FF000000"/>
      <name val="Arial"/>
      <family val="0"/>
      <charset val="1"/>
    </font>
    <font>
      <sz val="9"/>
      <color rgb="FFFFFFFF"/>
      <name val="Arial"/>
      <family val="0"/>
      <charset val="1"/>
    </font>
  </fonts>
  <fills count="18">
    <fill>
      <patternFill patternType="none"/>
    </fill>
    <fill>
      <patternFill patternType="gray125"/>
    </fill>
    <fill>
      <patternFill patternType="solid">
        <fgColor rgb="FF1A3C6E"/>
        <bgColor rgb="FF333399"/>
      </patternFill>
    </fill>
    <fill>
      <patternFill patternType="solid">
        <fgColor rgb="FF2E6DB4"/>
        <bgColor rgb="FF0066CC"/>
      </patternFill>
    </fill>
    <fill>
      <patternFill patternType="solid">
        <fgColor rgb="FFF2F2F2"/>
        <bgColor rgb="FFE2EFDA"/>
      </patternFill>
    </fill>
    <fill>
      <patternFill patternType="solid">
        <fgColor rgb="FFBDD7EE"/>
        <bgColor rgb="FF99CCFF"/>
      </patternFill>
    </fill>
    <fill>
      <patternFill patternType="solid">
        <fgColor rgb="FFFFFFFF"/>
        <bgColor rgb="FFF2F2F2"/>
      </patternFill>
    </fill>
    <fill>
      <patternFill patternType="solid">
        <fgColor rgb="FFDEEAF1"/>
        <bgColor rgb="FFE2EFDA"/>
      </patternFill>
    </fill>
    <fill>
      <patternFill patternType="solid">
        <fgColor rgb="FF1AAB4A"/>
        <bgColor rgb="FF008080"/>
      </patternFill>
    </fill>
    <fill>
      <patternFill patternType="solid">
        <fgColor rgb="FF70AD47"/>
        <bgColor rgb="FF92D050"/>
      </patternFill>
    </fill>
    <fill>
      <patternFill patternType="solid">
        <fgColor rgb="FF92D050"/>
        <bgColor rgb="FF70AD47"/>
      </patternFill>
    </fill>
    <fill>
      <patternFill patternType="solid">
        <fgColor rgb="FFFFFF00"/>
        <bgColor rgb="FFF6C500"/>
      </patternFill>
    </fill>
    <fill>
      <patternFill patternType="solid">
        <fgColor rgb="FFFFC000"/>
        <bgColor rgb="FFF6C500"/>
      </patternFill>
    </fill>
    <fill>
      <patternFill patternType="solid">
        <fgColor rgb="FFFF8000"/>
        <bgColor rgb="FFFF6600"/>
      </patternFill>
    </fill>
    <fill>
      <patternFill patternType="solid">
        <fgColor rgb="FFFF0000"/>
        <bgColor rgb="FFC00000"/>
      </patternFill>
    </fill>
    <fill>
      <patternFill patternType="solid">
        <fgColor rgb="FFF6C500"/>
        <bgColor rgb="FFFFC000"/>
      </patternFill>
    </fill>
    <fill>
      <patternFill patternType="solid">
        <fgColor rgb="FFF4B942"/>
        <bgColor rgb="FFFFC000"/>
      </patternFill>
    </fill>
    <fill>
      <patternFill patternType="solid">
        <fgColor rgb="FF595959"/>
        <bgColor rgb="FF375623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medium">
        <color rgb="FF1A3C6E"/>
      </left>
      <right/>
      <top style="medium">
        <color rgb="FF1A3C6E"/>
      </top>
      <bottom style="medium">
        <color rgb="FF1A3C6E"/>
      </bottom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 diagonalUp="false" diagonalDown="false">
      <left style="medium">
        <color rgb="FF1A3C6E"/>
      </left>
      <right style="medium">
        <color rgb="FF1A3C6E"/>
      </right>
      <top style="medium">
        <color rgb="FF1A3C6E"/>
      </top>
      <bottom style="medium">
        <color rgb="FF1A3C6E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8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7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6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13" fillId="6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4" fillId="6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6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6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6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6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6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3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4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4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9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9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6" fillId="4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7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4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8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8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3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3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6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8" fillId="6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3" fillId="6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3" fillId="6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6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7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20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20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20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8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8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9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9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1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1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11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11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1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1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1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1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1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1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4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7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5" fillId="4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24" fillId="6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7" fillId="6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5" fillId="6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6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7" fillId="4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8" fillId="4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9" fillId="4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3" fillId="1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4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20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4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2" fillId="4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3" fillId="4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0" fillId="1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4" fillId="6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6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4" fillId="4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5" fillId="17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ont>
        <b val="1"/>
        <color rgb="FF375623"/>
      </font>
      <fill>
        <patternFill>
          <bgColor rgb="FFE2EFDA"/>
        </patternFill>
      </fill>
    </dxf>
    <dxf>
      <font>
        <b val="1"/>
        <color rgb="FFC00000"/>
      </font>
      <fill>
        <patternFill>
          <bgColor rgb="FFFFE0E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2F2F2"/>
      <rgbColor rgb="FFDEEAF1"/>
      <rgbColor rgb="FF660066"/>
      <rgbColor rgb="FFF4B942"/>
      <rgbColor rgb="FF0066CC"/>
      <rgbColor rgb="FFBDD7EE"/>
      <rgbColor rgb="FF000080"/>
      <rgbColor rgb="FFFF00FF"/>
      <rgbColor rgb="FFFFC000"/>
      <rgbColor rgb="FF00FFFF"/>
      <rgbColor rgb="FF800080"/>
      <rgbColor rgb="FF800000"/>
      <rgbColor rgb="FF008080"/>
      <rgbColor rgb="FF0000FF"/>
      <rgbColor rgb="FF00CCFF"/>
      <rgbColor rgb="FFCCFFFF"/>
      <rgbColor rgb="FFE2EFDA"/>
      <rgbColor rgb="FFFFFF99"/>
      <rgbColor rgb="FF99CCFF"/>
      <rgbColor rgb="FFFF99CC"/>
      <rgbColor rgb="FFCC99FF"/>
      <rgbColor rgb="FFFFE0E0"/>
      <rgbColor rgb="FF2E6DB4"/>
      <rgbColor rgb="FF33CCCC"/>
      <rgbColor rgb="FF92D050"/>
      <rgbColor rgb="FFF6C500"/>
      <rgbColor rgb="FFFF8000"/>
      <rgbColor rgb="FFFF6600"/>
      <rgbColor rgb="FF595959"/>
      <rgbColor rgb="FF70AD47"/>
      <rgbColor rgb="FF1A3C6E"/>
      <rgbColor rgb="FF1AAB4A"/>
      <rgbColor rgb="FF003300"/>
      <rgbColor rgb="FF333300"/>
      <rgbColor rgb="FF993300"/>
      <rgbColor rgb="FF993366"/>
      <rgbColor rgb="FF333399"/>
      <rgbColor rgb="FF37562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3C6E"/>
    <pageSetUpPr fitToPage="false"/>
  </sheetPr>
  <dimension ref="A1:T3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3" ySplit="5" topLeftCell="D6" activePane="bottomRight" state="frozen"/>
      <selection pane="topLeft" activeCell="A1" activeCellId="0" sqref="A1"/>
      <selection pane="topRight" activeCell="D1" activeCellId="0" sqref="D1"/>
      <selection pane="bottomLeft" activeCell="A6" activeCellId="0" sqref="A6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10"/>
    <col collapsed="false" customWidth="true" hidden="false" outlineLevel="0" max="3" min="3" style="0" width="22"/>
    <col collapsed="false" customWidth="true" hidden="false" outlineLevel="0" max="13" min="4" style="0" width="8"/>
    <col collapsed="false" customWidth="true" hidden="false" outlineLevel="0" max="15" min="14" style="0" width="9"/>
    <col collapsed="false" customWidth="true" hidden="false" outlineLevel="0" max="16" min="16" style="0" width="7"/>
    <col collapsed="false" customWidth="true" hidden="false" outlineLevel="0" max="17" min="17" style="0" width="6"/>
    <col collapsed="false" customWidth="true" hidden="false" outlineLevel="0" max="18" min="18" style="0" width="9"/>
    <col collapsed="false" customWidth="true" hidden="false" outlineLevel="0" max="19" min="19" style="0" width="13"/>
    <col collapsed="false" customWidth="true" hidden="false" outlineLevel="0" max="20" min="20" style="0" width="18"/>
  </cols>
  <sheetData>
    <row r="1" customFormat="false" ht="39.75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customFormat="false" ht="19.5" hidden="false" customHeight="true" outlineLevel="0" collapsed="false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customFormat="false" ht="27.75" hidden="false" customHeight="true" outlineLevel="0" collapsed="false">
      <c r="A3" s="3" t="s">
        <v>2</v>
      </c>
      <c r="B3" s="3"/>
      <c r="C3" s="3"/>
      <c r="D3" s="3"/>
      <c r="E3" s="3"/>
    </row>
    <row r="4" customFormat="false" ht="21.75" hidden="false" customHeight="true" outlineLevel="0" collapsed="false">
      <c r="A4" s="4" t="s">
        <v>3</v>
      </c>
      <c r="B4" s="5" t="s">
        <v>4</v>
      </c>
      <c r="C4" s="5"/>
      <c r="D4" s="5"/>
      <c r="F4" s="4" t="s">
        <v>5</v>
      </c>
      <c r="G4" s="5" t="s">
        <v>6</v>
      </c>
      <c r="H4" s="5"/>
      <c r="J4" s="4" t="s">
        <v>7</v>
      </c>
      <c r="K4" s="5" t="s">
        <v>8</v>
      </c>
      <c r="M4" s="4" t="s">
        <v>9</v>
      </c>
      <c r="N4" s="5" t="s">
        <v>10</v>
      </c>
      <c r="P4" s="4" t="s">
        <v>11</v>
      </c>
      <c r="Q4" s="6" t="n">
        <v>100</v>
      </c>
      <c r="R4" s="4" t="s">
        <v>12</v>
      </c>
      <c r="S4" s="6" t="n">
        <v>40</v>
      </c>
    </row>
    <row r="5" customFormat="false" ht="31.5" hidden="false" customHeight="true" outlineLevel="0" collapsed="false">
      <c r="A5" s="7" t="s">
        <v>13</v>
      </c>
      <c r="B5" s="7" t="s">
        <v>14</v>
      </c>
      <c r="C5" s="7" t="s">
        <v>15</v>
      </c>
      <c r="D5" s="7" t="s">
        <v>16</v>
      </c>
      <c r="E5" s="7" t="s">
        <v>17</v>
      </c>
      <c r="F5" s="7" t="s">
        <v>18</v>
      </c>
      <c r="G5" s="7" t="s">
        <v>19</v>
      </c>
      <c r="H5" s="7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7" t="s">
        <v>25</v>
      </c>
      <c r="N5" s="7" t="s">
        <v>26</v>
      </c>
      <c r="O5" s="7" t="s">
        <v>27</v>
      </c>
      <c r="P5" s="7" t="s">
        <v>28</v>
      </c>
      <c r="Q5" s="7" t="s">
        <v>29</v>
      </c>
      <c r="R5" s="7" t="s">
        <v>30</v>
      </c>
      <c r="S5" s="7" t="s">
        <v>31</v>
      </c>
      <c r="T5" s="7" t="s">
        <v>32</v>
      </c>
    </row>
    <row r="6" customFormat="false" ht="19.5" hidden="false" customHeight="true" outlineLevel="0" collapsed="false">
      <c r="A6" s="8" t="n">
        <v>1</v>
      </c>
      <c r="B6" s="9" t="s">
        <v>33</v>
      </c>
      <c r="C6" s="10"/>
      <c r="D6" s="11"/>
      <c r="E6" s="11"/>
      <c r="F6" s="11"/>
      <c r="G6" s="11"/>
      <c r="H6" s="11"/>
      <c r="I6" s="11"/>
      <c r="J6" s="11"/>
      <c r="K6" s="11"/>
      <c r="L6" s="11"/>
      <c r="M6" s="11"/>
      <c r="N6" s="6" t="str">
        <f aca="false">IF(COUNTA(D6:M6)=0,"",SUM(D6:M6))</f>
        <v/>
      </c>
      <c r="O6" s="12" t="str">
        <f aca="false">IF(COUNTA(D6:M6)=0,"",AVERAGE(D6:M6))</f>
        <v/>
      </c>
      <c r="P6" s="13" t="str">
        <f aca="false">IF(O6="","",IF(O6&gt;=90,"A+",IF(O6&gt;=80,"A",IF(O6&gt;=70,"B+",IF(O6&gt;=60,"B",IF(O6&gt;=50,"C",IF(O6&gt;=40,"D","F")))))))</f>
        <v/>
      </c>
      <c r="Q6" s="14" t="str">
        <f aca="false">IF(O6="","",RANK(O6,O$6:O$35,0))</f>
        <v/>
      </c>
      <c r="R6" s="15" t="str">
        <f aca="false">IF(O6="","",IF(O6&gt;=$S$4,"PASS","FAIL"))</f>
        <v/>
      </c>
      <c r="S6" s="16" t="str">
        <f aca="false">IF(O6="","",IF(O6&gt;=90,"Outstanding",IF(O6&gt;=80,"Excellent",IF(O6&gt;=70,"Very Good",IF(O6&gt;=60,"Good",IF(O6&gt;=50,"Average",IF(O6&gt;=40,"Needs Work","Failing")))))))</f>
        <v/>
      </c>
      <c r="T6" s="17"/>
    </row>
    <row r="7" customFormat="false" ht="19.5" hidden="false" customHeight="true" outlineLevel="0" collapsed="false">
      <c r="A7" s="8" t="n">
        <v>2</v>
      </c>
      <c r="B7" s="18" t="s">
        <v>34</v>
      </c>
      <c r="C7" s="10"/>
      <c r="D7" s="19"/>
      <c r="E7" s="19"/>
      <c r="F7" s="19"/>
      <c r="G7" s="19"/>
      <c r="H7" s="19"/>
      <c r="I7" s="19"/>
      <c r="J7" s="19"/>
      <c r="K7" s="19"/>
      <c r="L7" s="19"/>
      <c r="M7" s="19"/>
      <c r="N7" s="6" t="str">
        <f aca="false">IF(COUNTA(D7:M7)=0,"",SUM(D7:M7))</f>
        <v/>
      </c>
      <c r="O7" s="20" t="str">
        <f aca="false">IF(COUNTA(D7:M7)=0,"",AVERAGE(D7:M7))</f>
        <v/>
      </c>
      <c r="P7" s="21" t="str">
        <f aca="false">IF(O7="","",IF(O7&gt;=90,"A+",IF(O7&gt;=80,"A",IF(O7&gt;=70,"B+",IF(O7&gt;=60,"B",IF(O7&gt;=50,"C",IF(O7&gt;=40,"D","F")))))))</f>
        <v/>
      </c>
      <c r="Q7" s="22" t="str">
        <f aca="false">IF(O7="","",RANK(O7,O$6:O$35,0))</f>
        <v/>
      </c>
      <c r="R7" s="23" t="str">
        <f aca="false">IF(O7="","",IF(O7&gt;=$S$4,"PASS","FAIL"))</f>
        <v/>
      </c>
      <c r="S7" s="24" t="str">
        <f aca="false">IF(O7="","",IF(O7&gt;=90,"Outstanding",IF(O7&gt;=80,"Excellent",IF(O7&gt;=70,"Very Good",IF(O7&gt;=60,"Good",IF(O7&gt;=50,"Average",IF(O7&gt;=40,"Needs Work","Failing")))))))</f>
        <v/>
      </c>
      <c r="T7" s="25"/>
    </row>
    <row r="8" customFormat="false" ht="19.5" hidden="false" customHeight="true" outlineLevel="0" collapsed="false">
      <c r="A8" s="8" t="n">
        <v>3</v>
      </c>
      <c r="B8" s="9" t="s">
        <v>35</v>
      </c>
      <c r="C8" s="10"/>
      <c r="D8" s="11"/>
      <c r="E8" s="11"/>
      <c r="F8" s="11"/>
      <c r="G8" s="11"/>
      <c r="H8" s="11"/>
      <c r="I8" s="11"/>
      <c r="J8" s="11"/>
      <c r="K8" s="11"/>
      <c r="L8" s="11"/>
      <c r="M8" s="11"/>
      <c r="N8" s="6" t="str">
        <f aca="false">IF(COUNTA(D8:M8)=0,"",SUM(D8:M8))</f>
        <v/>
      </c>
      <c r="O8" s="12" t="str">
        <f aca="false">IF(COUNTA(D8:M8)=0,"",AVERAGE(D8:M8))</f>
        <v/>
      </c>
      <c r="P8" s="13" t="str">
        <f aca="false">IF(O8="","",IF(O8&gt;=90,"A+",IF(O8&gt;=80,"A",IF(O8&gt;=70,"B+",IF(O8&gt;=60,"B",IF(O8&gt;=50,"C",IF(O8&gt;=40,"D","F")))))))</f>
        <v/>
      </c>
      <c r="Q8" s="14" t="str">
        <f aca="false">IF(O8="","",RANK(O8,O$6:O$35,0))</f>
        <v/>
      </c>
      <c r="R8" s="15" t="str">
        <f aca="false">IF(O8="","",IF(O8&gt;=$S$4,"PASS","FAIL"))</f>
        <v/>
      </c>
      <c r="S8" s="16" t="str">
        <f aca="false">IF(O8="","",IF(O8&gt;=90,"Outstanding",IF(O8&gt;=80,"Excellent",IF(O8&gt;=70,"Very Good",IF(O8&gt;=60,"Good",IF(O8&gt;=50,"Average",IF(O8&gt;=40,"Needs Work","Failing")))))))</f>
        <v/>
      </c>
      <c r="T8" s="17"/>
    </row>
    <row r="9" customFormat="false" ht="19.5" hidden="false" customHeight="true" outlineLevel="0" collapsed="false">
      <c r="A9" s="8" t="n">
        <v>4</v>
      </c>
      <c r="B9" s="18" t="s">
        <v>36</v>
      </c>
      <c r="C9" s="10"/>
      <c r="D9" s="19"/>
      <c r="E9" s="19"/>
      <c r="F9" s="19"/>
      <c r="G9" s="19"/>
      <c r="H9" s="19"/>
      <c r="I9" s="19"/>
      <c r="J9" s="19"/>
      <c r="K9" s="19"/>
      <c r="L9" s="19"/>
      <c r="M9" s="19"/>
      <c r="N9" s="6" t="str">
        <f aca="false">IF(COUNTA(D9:M9)=0,"",SUM(D9:M9))</f>
        <v/>
      </c>
      <c r="O9" s="20" t="str">
        <f aca="false">IF(COUNTA(D9:M9)=0,"",AVERAGE(D9:M9))</f>
        <v/>
      </c>
      <c r="P9" s="21" t="str">
        <f aca="false">IF(O9="","",IF(O9&gt;=90,"A+",IF(O9&gt;=80,"A",IF(O9&gt;=70,"B+",IF(O9&gt;=60,"B",IF(O9&gt;=50,"C",IF(O9&gt;=40,"D","F")))))))</f>
        <v/>
      </c>
      <c r="Q9" s="22" t="str">
        <f aca="false">IF(O9="","",RANK(O9,O$6:O$35,0))</f>
        <v/>
      </c>
      <c r="R9" s="23" t="str">
        <f aca="false">IF(O9="","",IF(O9&gt;=$S$4,"PASS","FAIL"))</f>
        <v/>
      </c>
      <c r="S9" s="24" t="str">
        <f aca="false">IF(O9="","",IF(O9&gt;=90,"Outstanding",IF(O9&gt;=80,"Excellent",IF(O9&gt;=70,"Very Good",IF(O9&gt;=60,"Good",IF(O9&gt;=50,"Average",IF(O9&gt;=40,"Needs Work","Failing")))))))</f>
        <v/>
      </c>
      <c r="T9" s="25"/>
    </row>
    <row r="10" customFormat="false" ht="19.5" hidden="false" customHeight="true" outlineLevel="0" collapsed="false">
      <c r="A10" s="8" t="n">
        <v>5</v>
      </c>
      <c r="B10" s="9" t="s">
        <v>37</v>
      </c>
      <c r="C10" s="10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6" t="str">
        <f aca="false">IF(COUNTA(D10:M10)=0,"",SUM(D10:M10))</f>
        <v/>
      </c>
      <c r="O10" s="12" t="str">
        <f aca="false">IF(COUNTA(D10:M10)=0,"",AVERAGE(D10:M10))</f>
        <v/>
      </c>
      <c r="P10" s="13" t="str">
        <f aca="false">IF(O10="","",IF(O10&gt;=90,"A+",IF(O10&gt;=80,"A",IF(O10&gt;=70,"B+",IF(O10&gt;=60,"B",IF(O10&gt;=50,"C",IF(O10&gt;=40,"D","F")))))))</f>
        <v/>
      </c>
      <c r="Q10" s="14" t="str">
        <f aca="false">IF(O10="","",RANK(O10,O$6:O$35,0))</f>
        <v/>
      </c>
      <c r="R10" s="15" t="str">
        <f aca="false">IF(O10="","",IF(O10&gt;=$S$4,"PASS","FAIL"))</f>
        <v/>
      </c>
      <c r="S10" s="16" t="str">
        <f aca="false">IF(O10="","",IF(O10&gt;=90,"Outstanding",IF(O10&gt;=80,"Excellent",IF(O10&gt;=70,"Very Good",IF(O10&gt;=60,"Good",IF(O10&gt;=50,"Average",IF(O10&gt;=40,"Needs Work","Failing")))))))</f>
        <v/>
      </c>
      <c r="T10" s="17"/>
    </row>
    <row r="11" customFormat="false" ht="19.5" hidden="false" customHeight="true" outlineLevel="0" collapsed="false">
      <c r="A11" s="8" t="n">
        <v>6</v>
      </c>
      <c r="B11" s="18" t="s">
        <v>38</v>
      </c>
      <c r="C11" s="10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6" t="str">
        <f aca="false">IF(COUNTA(D11:M11)=0,"",SUM(D11:M11))</f>
        <v/>
      </c>
      <c r="O11" s="20" t="str">
        <f aca="false">IF(COUNTA(D11:M11)=0,"",AVERAGE(D11:M11))</f>
        <v/>
      </c>
      <c r="P11" s="21" t="str">
        <f aca="false">IF(O11="","",IF(O11&gt;=90,"A+",IF(O11&gt;=80,"A",IF(O11&gt;=70,"B+",IF(O11&gt;=60,"B",IF(O11&gt;=50,"C",IF(O11&gt;=40,"D","F")))))))</f>
        <v/>
      </c>
      <c r="Q11" s="22" t="str">
        <f aca="false">IF(O11="","",RANK(O11,O$6:O$35,0))</f>
        <v/>
      </c>
      <c r="R11" s="23" t="str">
        <f aca="false">IF(O11="","",IF(O11&gt;=$S$4,"PASS","FAIL"))</f>
        <v/>
      </c>
      <c r="S11" s="24" t="str">
        <f aca="false">IF(O11="","",IF(O11&gt;=90,"Outstanding",IF(O11&gt;=80,"Excellent",IF(O11&gt;=70,"Very Good",IF(O11&gt;=60,"Good",IF(O11&gt;=50,"Average",IF(O11&gt;=40,"Needs Work","Failing")))))))</f>
        <v/>
      </c>
      <c r="T11" s="25"/>
    </row>
    <row r="12" customFormat="false" ht="19.5" hidden="false" customHeight="true" outlineLevel="0" collapsed="false">
      <c r="A12" s="8" t="n">
        <v>7</v>
      </c>
      <c r="B12" s="9" t="s">
        <v>39</v>
      </c>
      <c r="C12" s="10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6" t="str">
        <f aca="false">IF(COUNTA(D12:M12)=0,"",SUM(D12:M12))</f>
        <v/>
      </c>
      <c r="O12" s="12" t="str">
        <f aca="false">IF(COUNTA(D12:M12)=0,"",AVERAGE(D12:M12))</f>
        <v/>
      </c>
      <c r="P12" s="13" t="str">
        <f aca="false">IF(O12="","",IF(O12&gt;=90,"A+",IF(O12&gt;=80,"A",IF(O12&gt;=70,"B+",IF(O12&gt;=60,"B",IF(O12&gt;=50,"C",IF(O12&gt;=40,"D","F")))))))</f>
        <v/>
      </c>
      <c r="Q12" s="14" t="str">
        <f aca="false">IF(O12="","",RANK(O12,O$6:O$35,0))</f>
        <v/>
      </c>
      <c r="R12" s="15" t="str">
        <f aca="false">IF(O12="","",IF(O12&gt;=$S$4,"PASS","FAIL"))</f>
        <v/>
      </c>
      <c r="S12" s="16" t="str">
        <f aca="false">IF(O12="","",IF(O12&gt;=90,"Outstanding",IF(O12&gt;=80,"Excellent",IF(O12&gt;=70,"Very Good",IF(O12&gt;=60,"Good",IF(O12&gt;=50,"Average",IF(O12&gt;=40,"Needs Work","Failing")))))))</f>
        <v/>
      </c>
      <c r="T12" s="17"/>
    </row>
    <row r="13" customFormat="false" ht="19.5" hidden="false" customHeight="true" outlineLevel="0" collapsed="false">
      <c r="A13" s="8" t="n">
        <v>8</v>
      </c>
      <c r="B13" s="18" t="s">
        <v>40</v>
      </c>
      <c r="C13" s="10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6" t="str">
        <f aca="false">IF(COUNTA(D13:M13)=0,"",SUM(D13:M13))</f>
        <v/>
      </c>
      <c r="O13" s="20" t="str">
        <f aca="false">IF(COUNTA(D13:M13)=0,"",AVERAGE(D13:M13))</f>
        <v/>
      </c>
      <c r="P13" s="21" t="str">
        <f aca="false">IF(O13="","",IF(O13&gt;=90,"A+",IF(O13&gt;=80,"A",IF(O13&gt;=70,"B+",IF(O13&gt;=60,"B",IF(O13&gt;=50,"C",IF(O13&gt;=40,"D","F")))))))</f>
        <v/>
      </c>
      <c r="Q13" s="22" t="str">
        <f aca="false">IF(O13="","",RANK(O13,O$6:O$35,0))</f>
        <v/>
      </c>
      <c r="R13" s="23" t="str">
        <f aca="false">IF(O13="","",IF(O13&gt;=$S$4,"PASS","FAIL"))</f>
        <v/>
      </c>
      <c r="S13" s="24" t="str">
        <f aca="false">IF(O13="","",IF(O13&gt;=90,"Outstanding",IF(O13&gt;=80,"Excellent",IF(O13&gt;=70,"Very Good",IF(O13&gt;=60,"Good",IF(O13&gt;=50,"Average",IF(O13&gt;=40,"Needs Work","Failing")))))))</f>
        <v/>
      </c>
      <c r="T13" s="25"/>
    </row>
    <row r="14" customFormat="false" ht="19.5" hidden="false" customHeight="true" outlineLevel="0" collapsed="false">
      <c r="A14" s="8" t="n">
        <v>9</v>
      </c>
      <c r="B14" s="9" t="s">
        <v>41</v>
      </c>
      <c r="C14" s="10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6" t="str">
        <f aca="false">IF(COUNTA(D14:M14)=0,"",SUM(D14:M14))</f>
        <v/>
      </c>
      <c r="O14" s="12" t="str">
        <f aca="false">IF(COUNTA(D14:M14)=0,"",AVERAGE(D14:M14))</f>
        <v/>
      </c>
      <c r="P14" s="13" t="str">
        <f aca="false">IF(O14="","",IF(O14&gt;=90,"A+",IF(O14&gt;=80,"A",IF(O14&gt;=70,"B+",IF(O14&gt;=60,"B",IF(O14&gt;=50,"C",IF(O14&gt;=40,"D","F")))))))</f>
        <v/>
      </c>
      <c r="Q14" s="14" t="str">
        <f aca="false">IF(O14="","",RANK(O14,O$6:O$35,0))</f>
        <v/>
      </c>
      <c r="R14" s="15" t="str">
        <f aca="false">IF(O14="","",IF(O14&gt;=$S$4,"PASS","FAIL"))</f>
        <v/>
      </c>
      <c r="S14" s="16" t="str">
        <f aca="false">IF(O14="","",IF(O14&gt;=90,"Outstanding",IF(O14&gt;=80,"Excellent",IF(O14&gt;=70,"Very Good",IF(O14&gt;=60,"Good",IF(O14&gt;=50,"Average",IF(O14&gt;=40,"Needs Work","Failing")))))))</f>
        <v/>
      </c>
      <c r="T14" s="17"/>
    </row>
    <row r="15" customFormat="false" ht="19.5" hidden="false" customHeight="true" outlineLevel="0" collapsed="false">
      <c r="A15" s="8" t="n">
        <v>10</v>
      </c>
      <c r="B15" s="18" t="s">
        <v>42</v>
      </c>
      <c r="C15" s="10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6" t="str">
        <f aca="false">IF(COUNTA(D15:M15)=0,"",SUM(D15:M15))</f>
        <v/>
      </c>
      <c r="O15" s="20" t="str">
        <f aca="false">IF(COUNTA(D15:M15)=0,"",AVERAGE(D15:M15))</f>
        <v/>
      </c>
      <c r="P15" s="21" t="str">
        <f aca="false">IF(O15="","",IF(O15&gt;=90,"A+",IF(O15&gt;=80,"A",IF(O15&gt;=70,"B+",IF(O15&gt;=60,"B",IF(O15&gt;=50,"C",IF(O15&gt;=40,"D","F")))))))</f>
        <v/>
      </c>
      <c r="Q15" s="22" t="str">
        <f aca="false">IF(O15="","",RANK(O15,O$6:O$35,0))</f>
        <v/>
      </c>
      <c r="R15" s="23" t="str">
        <f aca="false">IF(O15="","",IF(O15&gt;=$S$4,"PASS","FAIL"))</f>
        <v/>
      </c>
      <c r="S15" s="24" t="str">
        <f aca="false">IF(O15="","",IF(O15&gt;=90,"Outstanding",IF(O15&gt;=80,"Excellent",IF(O15&gt;=70,"Very Good",IF(O15&gt;=60,"Good",IF(O15&gt;=50,"Average",IF(O15&gt;=40,"Needs Work","Failing")))))))</f>
        <v/>
      </c>
      <c r="T15" s="25"/>
    </row>
    <row r="16" customFormat="false" ht="19.5" hidden="false" customHeight="true" outlineLevel="0" collapsed="false">
      <c r="A16" s="8" t="n">
        <v>11</v>
      </c>
      <c r="B16" s="9" t="s">
        <v>43</v>
      </c>
      <c r="C16" s="10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6" t="str">
        <f aca="false">IF(COUNTA(D16:M16)=0,"",SUM(D16:M16))</f>
        <v/>
      </c>
      <c r="O16" s="12" t="str">
        <f aca="false">IF(COUNTA(D16:M16)=0,"",AVERAGE(D16:M16))</f>
        <v/>
      </c>
      <c r="P16" s="13" t="str">
        <f aca="false">IF(O16="","",IF(O16&gt;=90,"A+",IF(O16&gt;=80,"A",IF(O16&gt;=70,"B+",IF(O16&gt;=60,"B",IF(O16&gt;=50,"C",IF(O16&gt;=40,"D","F")))))))</f>
        <v/>
      </c>
      <c r="Q16" s="14" t="str">
        <f aca="false">IF(O16="","",RANK(O16,O$6:O$35,0))</f>
        <v/>
      </c>
      <c r="R16" s="15" t="str">
        <f aca="false">IF(O16="","",IF(O16&gt;=$S$4,"PASS","FAIL"))</f>
        <v/>
      </c>
      <c r="S16" s="16" t="str">
        <f aca="false">IF(O16="","",IF(O16&gt;=90,"Outstanding",IF(O16&gt;=80,"Excellent",IF(O16&gt;=70,"Very Good",IF(O16&gt;=60,"Good",IF(O16&gt;=50,"Average",IF(O16&gt;=40,"Needs Work","Failing")))))))</f>
        <v/>
      </c>
      <c r="T16" s="17"/>
    </row>
    <row r="17" customFormat="false" ht="19.5" hidden="false" customHeight="true" outlineLevel="0" collapsed="false">
      <c r="A17" s="8" t="n">
        <v>12</v>
      </c>
      <c r="B17" s="18" t="s">
        <v>44</v>
      </c>
      <c r="C17" s="10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6" t="str">
        <f aca="false">IF(COUNTA(D17:M17)=0,"",SUM(D17:M17))</f>
        <v/>
      </c>
      <c r="O17" s="20" t="str">
        <f aca="false">IF(COUNTA(D17:M17)=0,"",AVERAGE(D17:M17))</f>
        <v/>
      </c>
      <c r="P17" s="21" t="str">
        <f aca="false">IF(O17="","",IF(O17&gt;=90,"A+",IF(O17&gt;=80,"A",IF(O17&gt;=70,"B+",IF(O17&gt;=60,"B",IF(O17&gt;=50,"C",IF(O17&gt;=40,"D","F")))))))</f>
        <v/>
      </c>
      <c r="Q17" s="22" t="str">
        <f aca="false">IF(O17="","",RANK(O17,O$6:O$35,0))</f>
        <v/>
      </c>
      <c r="R17" s="23" t="str">
        <f aca="false">IF(O17="","",IF(O17&gt;=$S$4,"PASS","FAIL"))</f>
        <v/>
      </c>
      <c r="S17" s="24" t="str">
        <f aca="false">IF(O17="","",IF(O17&gt;=90,"Outstanding",IF(O17&gt;=80,"Excellent",IF(O17&gt;=70,"Very Good",IF(O17&gt;=60,"Good",IF(O17&gt;=50,"Average",IF(O17&gt;=40,"Needs Work","Failing")))))))</f>
        <v/>
      </c>
      <c r="T17" s="25"/>
    </row>
    <row r="18" customFormat="false" ht="19.5" hidden="false" customHeight="true" outlineLevel="0" collapsed="false">
      <c r="A18" s="8" t="n">
        <v>13</v>
      </c>
      <c r="B18" s="9" t="s">
        <v>45</v>
      </c>
      <c r="C18" s="10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6" t="str">
        <f aca="false">IF(COUNTA(D18:M18)=0,"",SUM(D18:M18))</f>
        <v/>
      </c>
      <c r="O18" s="12" t="str">
        <f aca="false">IF(COUNTA(D18:M18)=0,"",AVERAGE(D18:M18))</f>
        <v/>
      </c>
      <c r="P18" s="13" t="str">
        <f aca="false">IF(O18="","",IF(O18&gt;=90,"A+",IF(O18&gt;=80,"A",IF(O18&gt;=70,"B+",IF(O18&gt;=60,"B",IF(O18&gt;=50,"C",IF(O18&gt;=40,"D","F")))))))</f>
        <v/>
      </c>
      <c r="Q18" s="14" t="str">
        <f aca="false">IF(O18="","",RANK(O18,O$6:O$35,0))</f>
        <v/>
      </c>
      <c r="R18" s="15" t="str">
        <f aca="false">IF(O18="","",IF(O18&gt;=$S$4,"PASS","FAIL"))</f>
        <v/>
      </c>
      <c r="S18" s="16" t="str">
        <f aca="false">IF(O18="","",IF(O18&gt;=90,"Outstanding",IF(O18&gt;=80,"Excellent",IF(O18&gt;=70,"Very Good",IF(O18&gt;=60,"Good",IF(O18&gt;=50,"Average",IF(O18&gt;=40,"Needs Work","Failing")))))))</f>
        <v/>
      </c>
      <c r="T18" s="17"/>
    </row>
    <row r="19" customFormat="false" ht="19.5" hidden="false" customHeight="true" outlineLevel="0" collapsed="false">
      <c r="A19" s="8" t="n">
        <v>14</v>
      </c>
      <c r="B19" s="18" t="s">
        <v>46</v>
      </c>
      <c r="C19" s="10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6" t="str">
        <f aca="false">IF(COUNTA(D19:M19)=0,"",SUM(D19:M19))</f>
        <v/>
      </c>
      <c r="O19" s="20" t="str">
        <f aca="false">IF(COUNTA(D19:M19)=0,"",AVERAGE(D19:M19))</f>
        <v/>
      </c>
      <c r="P19" s="21" t="str">
        <f aca="false">IF(O19="","",IF(O19&gt;=90,"A+",IF(O19&gt;=80,"A",IF(O19&gt;=70,"B+",IF(O19&gt;=60,"B",IF(O19&gt;=50,"C",IF(O19&gt;=40,"D","F")))))))</f>
        <v/>
      </c>
      <c r="Q19" s="22" t="str">
        <f aca="false">IF(O19="","",RANK(O19,O$6:O$35,0))</f>
        <v/>
      </c>
      <c r="R19" s="23" t="str">
        <f aca="false">IF(O19="","",IF(O19&gt;=$S$4,"PASS","FAIL"))</f>
        <v/>
      </c>
      <c r="S19" s="24" t="str">
        <f aca="false">IF(O19="","",IF(O19&gt;=90,"Outstanding",IF(O19&gt;=80,"Excellent",IF(O19&gt;=70,"Very Good",IF(O19&gt;=60,"Good",IF(O19&gt;=50,"Average",IF(O19&gt;=40,"Needs Work","Failing")))))))</f>
        <v/>
      </c>
      <c r="T19" s="25"/>
    </row>
    <row r="20" customFormat="false" ht="19.5" hidden="false" customHeight="true" outlineLevel="0" collapsed="false">
      <c r="A20" s="8" t="n">
        <v>15</v>
      </c>
      <c r="B20" s="9" t="s">
        <v>47</v>
      </c>
      <c r="C20" s="10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6" t="str">
        <f aca="false">IF(COUNTA(D20:M20)=0,"",SUM(D20:M20))</f>
        <v/>
      </c>
      <c r="O20" s="12" t="str">
        <f aca="false">IF(COUNTA(D20:M20)=0,"",AVERAGE(D20:M20))</f>
        <v/>
      </c>
      <c r="P20" s="13" t="str">
        <f aca="false">IF(O20="","",IF(O20&gt;=90,"A+",IF(O20&gt;=80,"A",IF(O20&gt;=70,"B+",IF(O20&gt;=60,"B",IF(O20&gt;=50,"C",IF(O20&gt;=40,"D","F")))))))</f>
        <v/>
      </c>
      <c r="Q20" s="14" t="str">
        <f aca="false">IF(O20="","",RANK(O20,O$6:O$35,0))</f>
        <v/>
      </c>
      <c r="R20" s="15" t="str">
        <f aca="false">IF(O20="","",IF(O20&gt;=$S$4,"PASS","FAIL"))</f>
        <v/>
      </c>
      <c r="S20" s="16" t="str">
        <f aca="false">IF(O20="","",IF(O20&gt;=90,"Outstanding",IF(O20&gt;=80,"Excellent",IF(O20&gt;=70,"Very Good",IF(O20&gt;=60,"Good",IF(O20&gt;=50,"Average",IF(O20&gt;=40,"Needs Work","Failing")))))))</f>
        <v/>
      </c>
      <c r="T20" s="17"/>
    </row>
    <row r="21" customFormat="false" ht="19.5" hidden="false" customHeight="true" outlineLevel="0" collapsed="false">
      <c r="A21" s="8" t="n">
        <v>16</v>
      </c>
      <c r="B21" s="18" t="s">
        <v>48</v>
      </c>
      <c r="C21" s="10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6" t="str">
        <f aca="false">IF(COUNTA(D21:M21)=0,"",SUM(D21:M21))</f>
        <v/>
      </c>
      <c r="O21" s="20" t="str">
        <f aca="false">IF(COUNTA(D21:M21)=0,"",AVERAGE(D21:M21))</f>
        <v/>
      </c>
      <c r="P21" s="21" t="str">
        <f aca="false">IF(O21="","",IF(O21&gt;=90,"A+",IF(O21&gt;=80,"A",IF(O21&gt;=70,"B+",IF(O21&gt;=60,"B",IF(O21&gt;=50,"C",IF(O21&gt;=40,"D","F")))))))</f>
        <v/>
      </c>
      <c r="Q21" s="22" t="str">
        <f aca="false">IF(O21="","",RANK(O21,O$6:O$35,0))</f>
        <v/>
      </c>
      <c r="R21" s="23" t="str">
        <f aca="false">IF(O21="","",IF(O21&gt;=$S$4,"PASS","FAIL"))</f>
        <v/>
      </c>
      <c r="S21" s="24" t="str">
        <f aca="false">IF(O21="","",IF(O21&gt;=90,"Outstanding",IF(O21&gt;=80,"Excellent",IF(O21&gt;=70,"Very Good",IF(O21&gt;=60,"Good",IF(O21&gt;=50,"Average",IF(O21&gt;=40,"Needs Work","Failing")))))))</f>
        <v/>
      </c>
      <c r="T21" s="25"/>
    </row>
    <row r="22" customFormat="false" ht="19.5" hidden="false" customHeight="true" outlineLevel="0" collapsed="false">
      <c r="A22" s="8" t="n">
        <v>17</v>
      </c>
      <c r="B22" s="9" t="s">
        <v>49</v>
      </c>
      <c r="C22" s="10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6" t="str">
        <f aca="false">IF(COUNTA(D22:M22)=0,"",SUM(D22:M22))</f>
        <v/>
      </c>
      <c r="O22" s="12" t="str">
        <f aca="false">IF(COUNTA(D22:M22)=0,"",AVERAGE(D22:M22))</f>
        <v/>
      </c>
      <c r="P22" s="13" t="str">
        <f aca="false">IF(O22="","",IF(O22&gt;=90,"A+",IF(O22&gt;=80,"A",IF(O22&gt;=70,"B+",IF(O22&gt;=60,"B",IF(O22&gt;=50,"C",IF(O22&gt;=40,"D","F")))))))</f>
        <v/>
      </c>
      <c r="Q22" s="14" t="str">
        <f aca="false">IF(O22="","",RANK(O22,O$6:O$35,0))</f>
        <v/>
      </c>
      <c r="R22" s="15" t="str">
        <f aca="false">IF(O22="","",IF(O22&gt;=$S$4,"PASS","FAIL"))</f>
        <v/>
      </c>
      <c r="S22" s="16" t="str">
        <f aca="false">IF(O22="","",IF(O22&gt;=90,"Outstanding",IF(O22&gt;=80,"Excellent",IF(O22&gt;=70,"Very Good",IF(O22&gt;=60,"Good",IF(O22&gt;=50,"Average",IF(O22&gt;=40,"Needs Work","Failing")))))))</f>
        <v/>
      </c>
      <c r="T22" s="17"/>
    </row>
    <row r="23" customFormat="false" ht="19.5" hidden="false" customHeight="true" outlineLevel="0" collapsed="false">
      <c r="A23" s="8" t="n">
        <v>18</v>
      </c>
      <c r="B23" s="18" t="s">
        <v>50</v>
      </c>
      <c r="C23" s="10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6" t="str">
        <f aca="false">IF(COUNTA(D23:M23)=0,"",SUM(D23:M23))</f>
        <v/>
      </c>
      <c r="O23" s="20" t="str">
        <f aca="false">IF(COUNTA(D23:M23)=0,"",AVERAGE(D23:M23))</f>
        <v/>
      </c>
      <c r="P23" s="21" t="str">
        <f aca="false">IF(O23="","",IF(O23&gt;=90,"A+",IF(O23&gt;=80,"A",IF(O23&gt;=70,"B+",IF(O23&gt;=60,"B",IF(O23&gt;=50,"C",IF(O23&gt;=40,"D","F")))))))</f>
        <v/>
      </c>
      <c r="Q23" s="22" t="str">
        <f aca="false">IF(O23="","",RANK(O23,O$6:O$35,0))</f>
        <v/>
      </c>
      <c r="R23" s="23" t="str">
        <f aca="false">IF(O23="","",IF(O23&gt;=$S$4,"PASS","FAIL"))</f>
        <v/>
      </c>
      <c r="S23" s="24" t="str">
        <f aca="false">IF(O23="","",IF(O23&gt;=90,"Outstanding",IF(O23&gt;=80,"Excellent",IF(O23&gt;=70,"Very Good",IF(O23&gt;=60,"Good",IF(O23&gt;=50,"Average",IF(O23&gt;=40,"Needs Work","Failing")))))))</f>
        <v/>
      </c>
      <c r="T23" s="25"/>
    </row>
    <row r="24" customFormat="false" ht="19.5" hidden="false" customHeight="true" outlineLevel="0" collapsed="false">
      <c r="A24" s="8" t="n">
        <v>19</v>
      </c>
      <c r="B24" s="9" t="s">
        <v>51</v>
      </c>
      <c r="C24" s="10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6" t="str">
        <f aca="false">IF(COUNTA(D24:M24)=0,"",SUM(D24:M24))</f>
        <v/>
      </c>
      <c r="O24" s="12" t="str">
        <f aca="false">IF(COUNTA(D24:M24)=0,"",AVERAGE(D24:M24))</f>
        <v/>
      </c>
      <c r="P24" s="13" t="str">
        <f aca="false">IF(O24="","",IF(O24&gt;=90,"A+",IF(O24&gt;=80,"A",IF(O24&gt;=70,"B+",IF(O24&gt;=60,"B",IF(O24&gt;=50,"C",IF(O24&gt;=40,"D","F")))))))</f>
        <v/>
      </c>
      <c r="Q24" s="14" t="str">
        <f aca="false">IF(O24="","",RANK(O24,O$6:O$35,0))</f>
        <v/>
      </c>
      <c r="R24" s="15" t="str">
        <f aca="false">IF(O24="","",IF(O24&gt;=$S$4,"PASS","FAIL"))</f>
        <v/>
      </c>
      <c r="S24" s="16" t="str">
        <f aca="false">IF(O24="","",IF(O24&gt;=90,"Outstanding",IF(O24&gt;=80,"Excellent",IF(O24&gt;=70,"Very Good",IF(O24&gt;=60,"Good",IF(O24&gt;=50,"Average",IF(O24&gt;=40,"Needs Work","Failing")))))))</f>
        <v/>
      </c>
      <c r="T24" s="17"/>
    </row>
    <row r="25" customFormat="false" ht="19.5" hidden="false" customHeight="true" outlineLevel="0" collapsed="false">
      <c r="A25" s="8" t="n">
        <v>20</v>
      </c>
      <c r="B25" s="18" t="s">
        <v>52</v>
      </c>
      <c r="C25" s="10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6" t="str">
        <f aca="false">IF(COUNTA(D25:M25)=0,"",SUM(D25:M25))</f>
        <v/>
      </c>
      <c r="O25" s="20" t="str">
        <f aca="false">IF(COUNTA(D25:M25)=0,"",AVERAGE(D25:M25))</f>
        <v/>
      </c>
      <c r="P25" s="21" t="str">
        <f aca="false">IF(O25="","",IF(O25&gt;=90,"A+",IF(O25&gt;=80,"A",IF(O25&gt;=70,"B+",IF(O25&gt;=60,"B",IF(O25&gt;=50,"C",IF(O25&gt;=40,"D","F")))))))</f>
        <v/>
      </c>
      <c r="Q25" s="22" t="str">
        <f aca="false">IF(O25="","",RANK(O25,O$6:O$35,0))</f>
        <v/>
      </c>
      <c r="R25" s="23" t="str">
        <f aca="false">IF(O25="","",IF(O25&gt;=$S$4,"PASS","FAIL"))</f>
        <v/>
      </c>
      <c r="S25" s="24" t="str">
        <f aca="false">IF(O25="","",IF(O25&gt;=90,"Outstanding",IF(O25&gt;=80,"Excellent",IF(O25&gt;=70,"Very Good",IF(O25&gt;=60,"Good",IF(O25&gt;=50,"Average",IF(O25&gt;=40,"Needs Work","Failing")))))))</f>
        <v/>
      </c>
      <c r="T25" s="25"/>
    </row>
    <row r="26" customFormat="false" ht="19.5" hidden="false" customHeight="true" outlineLevel="0" collapsed="false">
      <c r="A26" s="8" t="n">
        <v>21</v>
      </c>
      <c r="B26" s="9" t="s">
        <v>53</v>
      </c>
      <c r="C26" s="10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6" t="str">
        <f aca="false">IF(COUNTA(D26:M26)=0,"",SUM(D26:M26))</f>
        <v/>
      </c>
      <c r="O26" s="12" t="str">
        <f aca="false">IF(COUNTA(D26:M26)=0,"",AVERAGE(D26:M26))</f>
        <v/>
      </c>
      <c r="P26" s="13" t="str">
        <f aca="false">IF(O26="","",IF(O26&gt;=90,"A+",IF(O26&gt;=80,"A",IF(O26&gt;=70,"B+",IF(O26&gt;=60,"B",IF(O26&gt;=50,"C",IF(O26&gt;=40,"D","F")))))))</f>
        <v/>
      </c>
      <c r="Q26" s="14" t="str">
        <f aca="false">IF(O26="","",RANK(O26,O$6:O$35,0))</f>
        <v/>
      </c>
      <c r="R26" s="15" t="str">
        <f aca="false">IF(O26="","",IF(O26&gt;=$S$4,"PASS","FAIL"))</f>
        <v/>
      </c>
      <c r="S26" s="16" t="str">
        <f aca="false">IF(O26="","",IF(O26&gt;=90,"Outstanding",IF(O26&gt;=80,"Excellent",IF(O26&gt;=70,"Very Good",IF(O26&gt;=60,"Good",IF(O26&gt;=50,"Average",IF(O26&gt;=40,"Needs Work","Failing")))))))</f>
        <v/>
      </c>
      <c r="T26" s="17"/>
    </row>
    <row r="27" customFormat="false" ht="19.5" hidden="false" customHeight="true" outlineLevel="0" collapsed="false">
      <c r="A27" s="8" t="n">
        <v>22</v>
      </c>
      <c r="B27" s="18" t="s">
        <v>54</v>
      </c>
      <c r="C27" s="10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6" t="str">
        <f aca="false">IF(COUNTA(D27:M27)=0,"",SUM(D27:M27))</f>
        <v/>
      </c>
      <c r="O27" s="20" t="str">
        <f aca="false">IF(COUNTA(D27:M27)=0,"",AVERAGE(D27:M27))</f>
        <v/>
      </c>
      <c r="P27" s="21" t="str">
        <f aca="false">IF(O27="","",IF(O27&gt;=90,"A+",IF(O27&gt;=80,"A",IF(O27&gt;=70,"B+",IF(O27&gt;=60,"B",IF(O27&gt;=50,"C",IF(O27&gt;=40,"D","F")))))))</f>
        <v/>
      </c>
      <c r="Q27" s="22" t="str">
        <f aca="false">IF(O27="","",RANK(O27,O$6:O$35,0))</f>
        <v/>
      </c>
      <c r="R27" s="23" t="str">
        <f aca="false">IF(O27="","",IF(O27&gt;=$S$4,"PASS","FAIL"))</f>
        <v/>
      </c>
      <c r="S27" s="24" t="str">
        <f aca="false">IF(O27="","",IF(O27&gt;=90,"Outstanding",IF(O27&gt;=80,"Excellent",IF(O27&gt;=70,"Very Good",IF(O27&gt;=60,"Good",IF(O27&gt;=50,"Average",IF(O27&gt;=40,"Needs Work","Failing")))))))</f>
        <v/>
      </c>
      <c r="T27" s="25"/>
    </row>
    <row r="28" customFormat="false" ht="19.5" hidden="false" customHeight="true" outlineLevel="0" collapsed="false">
      <c r="A28" s="8" t="n">
        <v>23</v>
      </c>
      <c r="B28" s="9" t="s">
        <v>55</v>
      </c>
      <c r="C28" s="10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6" t="str">
        <f aca="false">IF(COUNTA(D28:M28)=0,"",SUM(D28:M28))</f>
        <v/>
      </c>
      <c r="O28" s="12" t="str">
        <f aca="false">IF(COUNTA(D28:M28)=0,"",AVERAGE(D28:M28))</f>
        <v/>
      </c>
      <c r="P28" s="13" t="str">
        <f aca="false">IF(O28="","",IF(O28&gt;=90,"A+",IF(O28&gt;=80,"A",IF(O28&gt;=70,"B+",IF(O28&gt;=60,"B",IF(O28&gt;=50,"C",IF(O28&gt;=40,"D","F")))))))</f>
        <v/>
      </c>
      <c r="Q28" s="14" t="str">
        <f aca="false">IF(O28="","",RANK(O28,O$6:O$35,0))</f>
        <v/>
      </c>
      <c r="R28" s="15" t="str">
        <f aca="false">IF(O28="","",IF(O28&gt;=$S$4,"PASS","FAIL"))</f>
        <v/>
      </c>
      <c r="S28" s="16" t="str">
        <f aca="false">IF(O28="","",IF(O28&gt;=90,"Outstanding",IF(O28&gt;=80,"Excellent",IF(O28&gt;=70,"Very Good",IF(O28&gt;=60,"Good",IF(O28&gt;=50,"Average",IF(O28&gt;=40,"Needs Work","Failing")))))))</f>
        <v/>
      </c>
      <c r="T28" s="17"/>
    </row>
    <row r="29" customFormat="false" ht="19.5" hidden="false" customHeight="true" outlineLevel="0" collapsed="false">
      <c r="A29" s="8" t="n">
        <v>24</v>
      </c>
      <c r="B29" s="18" t="s">
        <v>56</v>
      </c>
      <c r="C29" s="10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6" t="str">
        <f aca="false">IF(COUNTA(D29:M29)=0,"",SUM(D29:M29))</f>
        <v/>
      </c>
      <c r="O29" s="20" t="str">
        <f aca="false">IF(COUNTA(D29:M29)=0,"",AVERAGE(D29:M29))</f>
        <v/>
      </c>
      <c r="P29" s="21" t="str">
        <f aca="false">IF(O29="","",IF(O29&gt;=90,"A+",IF(O29&gt;=80,"A",IF(O29&gt;=70,"B+",IF(O29&gt;=60,"B",IF(O29&gt;=50,"C",IF(O29&gt;=40,"D","F")))))))</f>
        <v/>
      </c>
      <c r="Q29" s="22" t="str">
        <f aca="false">IF(O29="","",RANK(O29,O$6:O$35,0))</f>
        <v/>
      </c>
      <c r="R29" s="23" t="str">
        <f aca="false">IF(O29="","",IF(O29&gt;=$S$4,"PASS","FAIL"))</f>
        <v/>
      </c>
      <c r="S29" s="24" t="str">
        <f aca="false">IF(O29="","",IF(O29&gt;=90,"Outstanding",IF(O29&gt;=80,"Excellent",IF(O29&gt;=70,"Very Good",IF(O29&gt;=60,"Good",IF(O29&gt;=50,"Average",IF(O29&gt;=40,"Needs Work","Failing")))))))</f>
        <v/>
      </c>
      <c r="T29" s="25"/>
    </row>
    <row r="30" customFormat="false" ht="19.5" hidden="false" customHeight="true" outlineLevel="0" collapsed="false">
      <c r="A30" s="8" t="n">
        <v>25</v>
      </c>
      <c r="B30" s="9" t="s">
        <v>57</v>
      </c>
      <c r="C30" s="10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6" t="str">
        <f aca="false">IF(COUNTA(D30:M30)=0,"",SUM(D30:M30))</f>
        <v/>
      </c>
      <c r="O30" s="12" t="str">
        <f aca="false">IF(COUNTA(D30:M30)=0,"",AVERAGE(D30:M30))</f>
        <v/>
      </c>
      <c r="P30" s="13" t="str">
        <f aca="false">IF(O30="","",IF(O30&gt;=90,"A+",IF(O30&gt;=80,"A",IF(O30&gt;=70,"B+",IF(O30&gt;=60,"B",IF(O30&gt;=50,"C",IF(O30&gt;=40,"D","F")))))))</f>
        <v/>
      </c>
      <c r="Q30" s="14" t="str">
        <f aca="false">IF(O30="","",RANK(O30,O$6:O$35,0))</f>
        <v/>
      </c>
      <c r="R30" s="15" t="str">
        <f aca="false">IF(O30="","",IF(O30&gt;=$S$4,"PASS","FAIL"))</f>
        <v/>
      </c>
      <c r="S30" s="16" t="str">
        <f aca="false">IF(O30="","",IF(O30&gt;=90,"Outstanding",IF(O30&gt;=80,"Excellent",IF(O30&gt;=70,"Very Good",IF(O30&gt;=60,"Good",IF(O30&gt;=50,"Average",IF(O30&gt;=40,"Needs Work","Failing")))))))</f>
        <v/>
      </c>
      <c r="T30" s="17"/>
    </row>
    <row r="31" customFormat="false" ht="19.5" hidden="false" customHeight="true" outlineLevel="0" collapsed="false">
      <c r="A31" s="8" t="n">
        <v>26</v>
      </c>
      <c r="B31" s="18" t="s">
        <v>58</v>
      </c>
      <c r="C31" s="10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6" t="str">
        <f aca="false">IF(COUNTA(D31:M31)=0,"",SUM(D31:M31))</f>
        <v/>
      </c>
      <c r="O31" s="20" t="str">
        <f aca="false">IF(COUNTA(D31:M31)=0,"",AVERAGE(D31:M31))</f>
        <v/>
      </c>
      <c r="P31" s="21" t="str">
        <f aca="false">IF(O31="","",IF(O31&gt;=90,"A+",IF(O31&gt;=80,"A",IF(O31&gt;=70,"B+",IF(O31&gt;=60,"B",IF(O31&gt;=50,"C",IF(O31&gt;=40,"D","F")))))))</f>
        <v/>
      </c>
      <c r="Q31" s="22" t="str">
        <f aca="false">IF(O31="","",RANK(O31,O$6:O$35,0))</f>
        <v/>
      </c>
      <c r="R31" s="23" t="str">
        <f aca="false">IF(O31="","",IF(O31&gt;=$S$4,"PASS","FAIL"))</f>
        <v/>
      </c>
      <c r="S31" s="24" t="str">
        <f aca="false">IF(O31="","",IF(O31&gt;=90,"Outstanding",IF(O31&gt;=80,"Excellent",IF(O31&gt;=70,"Very Good",IF(O31&gt;=60,"Good",IF(O31&gt;=50,"Average",IF(O31&gt;=40,"Needs Work","Failing")))))))</f>
        <v/>
      </c>
      <c r="T31" s="25"/>
    </row>
    <row r="32" customFormat="false" ht="19.5" hidden="false" customHeight="true" outlineLevel="0" collapsed="false">
      <c r="A32" s="8" t="n">
        <v>27</v>
      </c>
      <c r="B32" s="9" t="s">
        <v>59</v>
      </c>
      <c r="C32" s="10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6" t="str">
        <f aca="false">IF(COUNTA(D32:M32)=0,"",SUM(D32:M32))</f>
        <v/>
      </c>
      <c r="O32" s="12" t="str">
        <f aca="false">IF(COUNTA(D32:M32)=0,"",AVERAGE(D32:M32))</f>
        <v/>
      </c>
      <c r="P32" s="13" t="str">
        <f aca="false">IF(O32="","",IF(O32&gt;=90,"A+",IF(O32&gt;=80,"A",IF(O32&gt;=70,"B+",IF(O32&gt;=60,"B",IF(O32&gt;=50,"C",IF(O32&gt;=40,"D","F")))))))</f>
        <v/>
      </c>
      <c r="Q32" s="14" t="str">
        <f aca="false">IF(O32="","",RANK(O32,O$6:O$35,0))</f>
        <v/>
      </c>
      <c r="R32" s="15" t="str">
        <f aca="false">IF(O32="","",IF(O32&gt;=$S$4,"PASS","FAIL"))</f>
        <v/>
      </c>
      <c r="S32" s="16" t="str">
        <f aca="false">IF(O32="","",IF(O32&gt;=90,"Outstanding",IF(O32&gt;=80,"Excellent",IF(O32&gt;=70,"Very Good",IF(O32&gt;=60,"Good",IF(O32&gt;=50,"Average",IF(O32&gt;=40,"Needs Work","Failing")))))))</f>
        <v/>
      </c>
      <c r="T32" s="17"/>
    </row>
    <row r="33" customFormat="false" ht="19.5" hidden="false" customHeight="true" outlineLevel="0" collapsed="false">
      <c r="A33" s="8" t="n">
        <v>28</v>
      </c>
      <c r="B33" s="18" t="s">
        <v>60</v>
      </c>
      <c r="C33" s="10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6" t="str">
        <f aca="false">IF(COUNTA(D33:M33)=0,"",SUM(D33:M33))</f>
        <v/>
      </c>
      <c r="O33" s="20" t="str">
        <f aca="false">IF(COUNTA(D33:M33)=0,"",AVERAGE(D33:M33))</f>
        <v/>
      </c>
      <c r="P33" s="21" t="str">
        <f aca="false">IF(O33="","",IF(O33&gt;=90,"A+",IF(O33&gt;=80,"A",IF(O33&gt;=70,"B+",IF(O33&gt;=60,"B",IF(O33&gt;=50,"C",IF(O33&gt;=40,"D","F")))))))</f>
        <v/>
      </c>
      <c r="Q33" s="22" t="str">
        <f aca="false">IF(O33="","",RANK(O33,O$6:O$35,0))</f>
        <v/>
      </c>
      <c r="R33" s="23" t="str">
        <f aca="false">IF(O33="","",IF(O33&gt;=$S$4,"PASS","FAIL"))</f>
        <v/>
      </c>
      <c r="S33" s="24" t="str">
        <f aca="false">IF(O33="","",IF(O33&gt;=90,"Outstanding",IF(O33&gt;=80,"Excellent",IF(O33&gt;=70,"Very Good",IF(O33&gt;=60,"Good",IF(O33&gt;=50,"Average",IF(O33&gt;=40,"Needs Work","Failing")))))))</f>
        <v/>
      </c>
      <c r="T33" s="25"/>
    </row>
    <row r="34" customFormat="false" ht="19.5" hidden="false" customHeight="true" outlineLevel="0" collapsed="false">
      <c r="A34" s="8" t="n">
        <v>29</v>
      </c>
      <c r="B34" s="9" t="s">
        <v>61</v>
      </c>
      <c r="C34" s="10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6" t="str">
        <f aca="false">IF(COUNTA(D34:M34)=0,"",SUM(D34:M34))</f>
        <v/>
      </c>
      <c r="O34" s="12" t="str">
        <f aca="false">IF(COUNTA(D34:M34)=0,"",AVERAGE(D34:M34))</f>
        <v/>
      </c>
      <c r="P34" s="13" t="str">
        <f aca="false">IF(O34="","",IF(O34&gt;=90,"A+",IF(O34&gt;=80,"A",IF(O34&gt;=70,"B+",IF(O34&gt;=60,"B",IF(O34&gt;=50,"C",IF(O34&gt;=40,"D","F")))))))</f>
        <v/>
      </c>
      <c r="Q34" s="14" t="str">
        <f aca="false">IF(O34="","",RANK(O34,O$6:O$35,0))</f>
        <v/>
      </c>
      <c r="R34" s="15" t="str">
        <f aca="false">IF(O34="","",IF(O34&gt;=$S$4,"PASS","FAIL"))</f>
        <v/>
      </c>
      <c r="S34" s="16" t="str">
        <f aca="false">IF(O34="","",IF(O34&gt;=90,"Outstanding",IF(O34&gt;=80,"Excellent",IF(O34&gt;=70,"Very Good",IF(O34&gt;=60,"Good",IF(O34&gt;=50,"Average",IF(O34&gt;=40,"Needs Work","Failing")))))))</f>
        <v/>
      </c>
      <c r="T34" s="17"/>
    </row>
    <row r="35" customFormat="false" ht="19.5" hidden="false" customHeight="true" outlineLevel="0" collapsed="false">
      <c r="A35" s="8" t="n">
        <v>30</v>
      </c>
      <c r="B35" s="18" t="s">
        <v>62</v>
      </c>
      <c r="C35" s="10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6" t="str">
        <f aca="false">IF(COUNTA(D35:M35)=0,"",SUM(D35:M35))</f>
        <v/>
      </c>
      <c r="O35" s="20" t="str">
        <f aca="false">IF(COUNTA(D35:M35)=0,"",AVERAGE(D35:M35))</f>
        <v/>
      </c>
      <c r="P35" s="21" t="str">
        <f aca="false">IF(O35="","",IF(O35&gt;=90,"A+",IF(O35&gt;=80,"A",IF(O35&gt;=70,"B+",IF(O35&gt;=60,"B",IF(O35&gt;=50,"C",IF(O35&gt;=40,"D","F")))))))</f>
        <v/>
      </c>
      <c r="Q35" s="22" t="str">
        <f aca="false">IF(O35="","",RANK(O35,O$6:O$35,0))</f>
        <v/>
      </c>
      <c r="R35" s="23" t="str">
        <f aca="false">IF(O35="","",IF(O35&gt;=$S$4,"PASS","FAIL"))</f>
        <v/>
      </c>
      <c r="S35" s="24" t="str">
        <f aca="false">IF(O35="","",IF(O35&gt;=90,"Outstanding",IF(O35&gt;=80,"Excellent",IF(O35&gt;=70,"Very Good",IF(O35&gt;=60,"Good",IF(O35&gt;=50,"Average",IF(O35&gt;=40,"Needs Work","Failing")))))))</f>
        <v/>
      </c>
      <c r="T35" s="25"/>
    </row>
    <row r="36" customFormat="false" ht="24" hidden="false" customHeight="true" outlineLevel="0" collapsed="false">
      <c r="A36" s="26" t="s">
        <v>63</v>
      </c>
      <c r="B36" s="26"/>
      <c r="C36" s="26"/>
      <c r="D36" s="27" t="str">
        <f aca="false">IFERROR(AVERAGEIF(D6:D35,"&gt;0"),"-")</f>
        <v>-</v>
      </c>
      <c r="E36" s="27" t="str">
        <f aca="false">IFERROR(AVERAGEIF(E6:E35,"&gt;0"),"-")</f>
        <v>-</v>
      </c>
      <c r="F36" s="27" t="str">
        <f aca="false">IFERROR(AVERAGEIF(F6:F35,"&gt;0"),"-")</f>
        <v>-</v>
      </c>
      <c r="G36" s="27" t="str">
        <f aca="false">IFERROR(AVERAGEIF(G6:G35,"&gt;0"),"-")</f>
        <v>-</v>
      </c>
      <c r="H36" s="27" t="str">
        <f aca="false">IFERROR(AVERAGEIF(H6:H35,"&gt;0"),"-")</f>
        <v>-</v>
      </c>
      <c r="I36" s="27" t="str">
        <f aca="false">IFERROR(AVERAGEIF(I6:I35,"&gt;0"),"-")</f>
        <v>-</v>
      </c>
      <c r="J36" s="27" t="str">
        <f aca="false">IFERROR(AVERAGEIF(J6:J35,"&gt;0"),"-")</f>
        <v>-</v>
      </c>
      <c r="K36" s="27" t="str">
        <f aca="false">IFERROR(AVERAGEIF(K6:K35,"&gt;0"),"-")</f>
        <v>-</v>
      </c>
      <c r="L36" s="27" t="str">
        <f aca="false">IFERROR(AVERAGEIF(L6:L35,"&gt;0"),"-")</f>
        <v>-</v>
      </c>
      <c r="M36" s="27" t="str">
        <f aca="false">IFERROR(AVERAGEIF(M6:M35,"&gt;0"),"-")</f>
        <v>-</v>
      </c>
      <c r="N36" s="28" t="n">
        <f aca="false">IFERROR(SUM(N6:N35),"-")</f>
        <v>0</v>
      </c>
      <c r="O36" s="28" t="str">
        <f aca="false">IFERROR(AVERAGEIF(O6:O35,"&gt;0"),"-")</f>
        <v>-</v>
      </c>
      <c r="P36" s="28" t="s">
        <v>64</v>
      </c>
      <c r="Q36" s="28" t="str">
        <f aca="false">IFERROR(RANK(O36,O6:O35,0),"-")</f>
        <v>-</v>
      </c>
      <c r="R36" s="28" t="str">
        <f aca="false">COUNTIF(R6:R35,"PASS")&amp;"/"&amp;COUNTA(C6:C35)</f>
        <v>0/0</v>
      </c>
    </row>
    <row r="37" customFormat="false" ht="19.5" hidden="false" customHeight="true" outlineLevel="0" collapsed="false">
      <c r="A37" s="29" t="s">
        <v>65</v>
      </c>
      <c r="B37" s="29"/>
      <c r="C37" s="29"/>
    </row>
  </sheetData>
  <mergeCells count="7">
    <mergeCell ref="A1:T1"/>
    <mergeCell ref="A2:T2"/>
    <mergeCell ref="A3:E3"/>
    <mergeCell ref="B4:D4"/>
    <mergeCell ref="G4:H4"/>
    <mergeCell ref="A36:C36"/>
    <mergeCell ref="A37:C37"/>
  </mergeCells>
  <conditionalFormatting sqref="R6:R35">
    <cfRule type="cellIs" priority="2" operator="equal" aboveAverage="0" equalAverage="0" bottom="0" percent="0" rank="0" text="" dxfId="0">
      <formula>"PASS"</formula>
    </cfRule>
    <cfRule type="cellIs" priority="3" operator="equal" aboveAverage="0" equalAverage="0" bottom="0" percent="0" rank="0" text="" dxfId="1">
      <formula>"FAIL"</formula>
    </cfRule>
  </conditionalFormatting>
  <conditionalFormatting sqref="O6:O35">
    <cfRule type="colorScale" priority="4">
      <colorScale>
        <cfvo type="num" val="0"/>
        <cfvo type="num" val="50"/>
        <cfvo type="num" val="100"/>
        <color rgb="FFFF0000"/>
        <color rgb="FFFFFF00"/>
        <color rgb="FF00B050"/>
      </colorScale>
    </cfRule>
  </conditionalFormatting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2E6DB4"/>
    <pageSetUpPr fitToPage="false"/>
  </sheetPr>
  <dimension ref="A1:P2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7" topLeftCell="B8" activePane="bottomRight" state="frozen"/>
      <selection pane="topLeft" activeCell="A1" activeCellId="0" sqref="A1"/>
      <selection pane="topRight" activeCell="B1" activeCellId="0" sqref="B1"/>
      <selection pane="bottomLeft" activeCell="A8" activeCellId="0" sqref="A8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20"/>
    <col collapsed="false" customWidth="true" hidden="false" outlineLevel="0" max="3" min="3" style="0" width="12"/>
    <col collapsed="false" customWidth="true" hidden="false" outlineLevel="0" max="4" min="4" style="0" width="15"/>
    <col collapsed="false" customWidth="true" hidden="false" outlineLevel="0" max="5" min="5" style="0" width="12"/>
    <col collapsed="false" customWidth="true" hidden="false" outlineLevel="0" max="6" min="6" style="0" width="8"/>
    <col collapsed="false" customWidth="true" hidden="false" outlineLevel="0" max="8" min="7" style="0" width="12"/>
    <col collapsed="false" customWidth="true" hidden="false" outlineLevel="0" max="9" min="9" style="0" width="10"/>
    <col collapsed="false" customWidth="true" hidden="false" outlineLevel="0" max="10" min="10" style="0" width="22"/>
  </cols>
  <sheetData>
    <row r="1" customFormat="false" ht="39.75" hidden="false" customHeight="true" outlineLevel="0" collapsed="false">
      <c r="A1" s="1" t="s">
        <v>66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customFormat="false" ht="19.5" hidden="false" customHeight="true" outlineLevel="0" collapsed="false">
      <c r="A2" s="2" t="s">
        <v>67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customFormat="false" ht="27.75" hidden="false" customHeight="true" outlineLevel="0" collapsed="false">
      <c r="A3" s="3" t="s">
        <v>68</v>
      </c>
      <c r="B3" s="3"/>
      <c r="C3" s="3"/>
      <c r="D3" s="3"/>
    </row>
    <row r="4" customFormat="false" ht="21.75" hidden="false" customHeight="true" outlineLevel="0" collapsed="false">
      <c r="A4" s="30" t="s">
        <v>69</v>
      </c>
      <c r="B4" s="31" t="s">
        <v>33</v>
      </c>
      <c r="C4" s="30" t="s">
        <v>70</v>
      </c>
      <c r="D4" s="31" t="s">
        <v>71</v>
      </c>
      <c r="E4" s="30" t="s">
        <v>72</v>
      </c>
      <c r="F4" s="31"/>
      <c r="G4" s="30" t="s">
        <v>7</v>
      </c>
      <c r="H4" s="31" t="s">
        <v>8</v>
      </c>
    </row>
    <row r="5" customFormat="false" ht="21.75" hidden="false" customHeight="true" outlineLevel="0" collapsed="false">
      <c r="A5" s="30" t="s">
        <v>73</v>
      </c>
      <c r="B5" s="31" t="s">
        <v>74</v>
      </c>
      <c r="C5" s="30" t="s">
        <v>75</v>
      </c>
      <c r="D5" s="31"/>
      <c r="E5" s="30" t="s">
        <v>76</v>
      </c>
      <c r="F5" s="31"/>
      <c r="G5" s="30" t="s">
        <v>9</v>
      </c>
      <c r="H5" s="31" t="s">
        <v>77</v>
      </c>
    </row>
    <row r="7" customFormat="false" ht="31.5" hidden="false" customHeight="true" outlineLevel="0" collapsed="false">
      <c r="A7" s="32" t="s">
        <v>13</v>
      </c>
      <c r="B7" s="32" t="s">
        <v>78</v>
      </c>
      <c r="C7" s="32" t="s">
        <v>79</v>
      </c>
      <c r="D7" s="32" t="s">
        <v>80</v>
      </c>
      <c r="E7" s="32" t="s">
        <v>81</v>
      </c>
      <c r="F7" s="32" t="s">
        <v>28</v>
      </c>
      <c r="G7" s="32" t="s">
        <v>82</v>
      </c>
      <c r="H7" s="32" t="s">
        <v>83</v>
      </c>
      <c r="I7" s="32" t="s">
        <v>84</v>
      </c>
      <c r="J7" s="32" t="s">
        <v>85</v>
      </c>
    </row>
    <row r="8" customFormat="false" ht="21.75" hidden="false" customHeight="true" outlineLevel="0" collapsed="false">
      <c r="A8" s="8" t="n">
        <v>1</v>
      </c>
      <c r="B8" s="33" t="s">
        <v>86</v>
      </c>
      <c r="C8" s="34" t="n">
        <v>100</v>
      </c>
      <c r="D8" s="35"/>
      <c r="E8" s="36" t="str">
        <f aca="false">IF(D8="","",D8/C8)</f>
        <v/>
      </c>
      <c r="F8" s="21" t="str">
        <f aca="false">IF(E8="","",IF(E8&gt;=0.9,"A+",IF(E8&gt;=0.8,"A",IF(E8&gt;=0.7,"B+",IF(E8&gt;=0.6,"B",IF(E8&gt;=0.5,"C",IF(E8&gt;=0.4,"D","F")))))))</f>
        <v/>
      </c>
      <c r="G8" s="37" t="str">
        <f aca="false">IF(E8="","",IF(E8&gt;=0.9,10,IF(E8&gt;=0.8,9,IF(E8&gt;=0.7,8,IF(E8&gt;=0.6,7,IF(E8&gt;=0.5,6,IF(E8&gt;=0.4,5,0)))))))</f>
        <v/>
      </c>
      <c r="H8" s="8" t="s">
        <v>87</v>
      </c>
      <c r="I8" s="23" t="str">
        <f aca="false">IF(D8="","",IF(D8&gt;=40,"✔ Pass","✘ Fail"))</f>
        <v/>
      </c>
      <c r="J8" s="25"/>
    </row>
    <row r="9" customFormat="false" ht="21.75" hidden="false" customHeight="true" outlineLevel="0" collapsed="false">
      <c r="A9" s="8" t="n">
        <v>2</v>
      </c>
      <c r="B9" s="38" t="s">
        <v>88</v>
      </c>
      <c r="C9" s="39" t="n">
        <v>100</v>
      </c>
      <c r="D9" s="35"/>
      <c r="E9" s="40" t="str">
        <f aca="false">IF(D9="","",D9/C9)</f>
        <v/>
      </c>
      <c r="F9" s="13" t="str">
        <f aca="false">IF(E9="","",IF(E9&gt;=0.9,"A+",IF(E9&gt;=0.8,"A",IF(E9&gt;=0.7,"B+",IF(E9&gt;=0.6,"B",IF(E9&gt;=0.5,"C",IF(E9&gt;=0.4,"D","F")))))))</f>
        <v/>
      </c>
      <c r="G9" s="41" t="str">
        <f aca="false">IF(E9="","",IF(E9&gt;=0.9,10,IF(E9&gt;=0.8,9,IF(E9&gt;=0.7,8,IF(E9&gt;=0.6,7,IF(E9&gt;=0.5,6,IF(E9&gt;=0.4,5,0)))))))</f>
        <v/>
      </c>
      <c r="H9" s="42" t="s">
        <v>87</v>
      </c>
      <c r="I9" s="15" t="str">
        <f aca="false">IF(D9="","",IF(D9&gt;=40,"✔ Pass","✘ Fail"))</f>
        <v/>
      </c>
      <c r="J9" s="17"/>
    </row>
    <row r="10" customFormat="false" ht="21.75" hidden="false" customHeight="true" outlineLevel="0" collapsed="false">
      <c r="A10" s="8" t="n">
        <v>3</v>
      </c>
      <c r="B10" s="33" t="s">
        <v>89</v>
      </c>
      <c r="C10" s="34" t="n">
        <v>100</v>
      </c>
      <c r="D10" s="35"/>
      <c r="E10" s="36" t="str">
        <f aca="false">IF(D10="","",D10/C10)</f>
        <v/>
      </c>
      <c r="F10" s="21" t="str">
        <f aca="false">IF(E10="","",IF(E10&gt;=0.9,"A+",IF(E10&gt;=0.8,"A",IF(E10&gt;=0.7,"B+",IF(E10&gt;=0.6,"B",IF(E10&gt;=0.5,"C",IF(E10&gt;=0.4,"D","F")))))))</f>
        <v/>
      </c>
      <c r="G10" s="37" t="str">
        <f aca="false">IF(E10="","",IF(E10&gt;=0.9,10,IF(E10&gt;=0.8,9,IF(E10&gt;=0.7,8,IF(E10&gt;=0.6,7,IF(E10&gt;=0.5,6,IF(E10&gt;=0.4,5,0)))))))</f>
        <v/>
      </c>
      <c r="H10" s="8" t="s">
        <v>87</v>
      </c>
      <c r="I10" s="23" t="str">
        <f aca="false">IF(D10="","",IF(D10&gt;=40,"✔ Pass","✘ Fail"))</f>
        <v/>
      </c>
      <c r="J10" s="25"/>
    </row>
    <row r="11" customFormat="false" ht="21.75" hidden="false" customHeight="true" outlineLevel="0" collapsed="false">
      <c r="A11" s="8" t="n">
        <v>4</v>
      </c>
      <c r="B11" s="38" t="s">
        <v>90</v>
      </c>
      <c r="C11" s="39" t="n">
        <v>100</v>
      </c>
      <c r="D11" s="35"/>
      <c r="E11" s="40" t="str">
        <f aca="false">IF(D11="","",D11/C11)</f>
        <v/>
      </c>
      <c r="F11" s="13" t="str">
        <f aca="false">IF(E11="","",IF(E11&gt;=0.9,"A+",IF(E11&gt;=0.8,"A",IF(E11&gt;=0.7,"B+",IF(E11&gt;=0.6,"B",IF(E11&gt;=0.5,"C",IF(E11&gt;=0.4,"D","F")))))))</f>
        <v/>
      </c>
      <c r="G11" s="41" t="str">
        <f aca="false">IF(E11="","",IF(E11&gt;=0.9,10,IF(E11&gt;=0.8,9,IF(E11&gt;=0.7,8,IF(E11&gt;=0.6,7,IF(E11&gt;=0.5,6,IF(E11&gt;=0.4,5,0)))))))</f>
        <v/>
      </c>
      <c r="H11" s="42" t="s">
        <v>87</v>
      </c>
      <c r="I11" s="15" t="str">
        <f aca="false">IF(D11="","",IF(D11&gt;=40,"✔ Pass","✘ Fail"))</f>
        <v/>
      </c>
      <c r="J11" s="17"/>
    </row>
    <row r="12" customFormat="false" ht="21.75" hidden="false" customHeight="true" outlineLevel="0" collapsed="false">
      <c r="A12" s="8" t="n">
        <v>5</v>
      </c>
      <c r="B12" s="33" t="s">
        <v>91</v>
      </c>
      <c r="C12" s="34" t="n">
        <v>100</v>
      </c>
      <c r="D12" s="35"/>
      <c r="E12" s="36" t="str">
        <f aca="false">IF(D12="","",D12/C12)</f>
        <v/>
      </c>
      <c r="F12" s="21" t="str">
        <f aca="false">IF(E12="","",IF(E12&gt;=0.9,"A+",IF(E12&gt;=0.8,"A",IF(E12&gt;=0.7,"B+",IF(E12&gt;=0.6,"B",IF(E12&gt;=0.5,"C",IF(E12&gt;=0.4,"D","F")))))))</f>
        <v/>
      </c>
      <c r="G12" s="37" t="str">
        <f aca="false">IF(E12="","",IF(E12&gt;=0.9,10,IF(E12&gt;=0.8,9,IF(E12&gt;=0.7,8,IF(E12&gt;=0.6,7,IF(E12&gt;=0.5,6,IF(E12&gt;=0.4,5,0)))))))</f>
        <v/>
      </c>
      <c r="H12" s="8" t="s">
        <v>87</v>
      </c>
      <c r="I12" s="23" t="str">
        <f aca="false">IF(D12="","",IF(D12&gt;=40,"✔ Pass","✘ Fail"))</f>
        <v/>
      </c>
      <c r="J12" s="25"/>
    </row>
    <row r="13" customFormat="false" ht="21.75" hidden="false" customHeight="true" outlineLevel="0" collapsed="false">
      <c r="A13" s="8" t="n">
        <v>6</v>
      </c>
      <c r="B13" s="38" t="s">
        <v>92</v>
      </c>
      <c r="C13" s="39" t="n">
        <v>100</v>
      </c>
      <c r="D13" s="35"/>
      <c r="E13" s="40" t="str">
        <f aca="false">IF(D13="","",D13/C13)</f>
        <v/>
      </c>
      <c r="F13" s="13" t="str">
        <f aca="false">IF(E13="","",IF(E13&gt;=0.9,"A+",IF(E13&gt;=0.8,"A",IF(E13&gt;=0.7,"B+",IF(E13&gt;=0.6,"B",IF(E13&gt;=0.5,"C",IF(E13&gt;=0.4,"D","F")))))))</f>
        <v/>
      </c>
      <c r="G13" s="41" t="str">
        <f aca="false">IF(E13="","",IF(E13&gt;=0.9,10,IF(E13&gt;=0.8,9,IF(E13&gt;=0.7,8,IF(E13&gt;=0.6,7,IF(E13&gt;=0.5,6,IF(E13&gt;=0.4,5,0)))))))</f>
        <v/>
      </c>
      <c r="H13" s="42" t="s">
        <v>87</v>
      </c>
      <c r="I13" s="15" t="str">
        <f aca="false">IF(D13="","",IF(D13&gt;=40,"✔ Pass","✘ Fail"))</f>
        <v/>
      </c>
      <c r="J13" s="17"/>
    </row>
    <row r="14" customFormat="false" ht="21.75" hidden="false" customHeight="true" outlineLevel="0" collapsed="false">
      <c r="A14" s="8" t="n">
        <v>7</v>
      </c>
      <c r="B14" s="33" t="s">
        <v>93</v>
      </c>
      <c r="C14" s="34" t="n">
        <v>100</v>
      </c>
      <c r="D14" s="35"/>
      <c r="E14" s="36" t="str">
        <f aca="false">IF(D14="","",D14/C14)</f>
        <v/>
      </c>
      <c r="F14" s="21" t="str">
        <f aca="false">IF(E14="","",IF(E14&gt;=0.9,"A+",IF(E14&gt;=0.8,"A",IF(E14&gt;=0.7,"B+",IF(E14&gt;=0.6,"B",IF(E14&gt;=0.5,"C",IF(E14&gt;=0.4,"D","F")))))))</f>
        <v/>
      </c>
      <c r="G14" s="37" t="str">
        <f aca="false">IF(E14="","",IF(E14&gt;=0.9,10,IF(E14&gt;=0.8,9,IF(E14&gt;=0.7,8,IF(E14&gt;=0.6,7,IF(E14&gt;=0.5,6,IF(E14&gt;=0.4,5,0)))))))</f>
        <v/>
      </c>
      <c r="H14" s="8" t="s">
        <v>87</v>
      </c>
      <c r="I14" s="23" t="str">
        <f aca="false">IF(D14="","",IF(D14&gt;=40,"✔ Pass","✘ Fail"))</f>
        <v/>
      </c>
      <c r="J14" s="25"/>
    </row>
    <row r="15" customFormat="false" ht="21.75" hidden="false" customHeight="true" outlineLevel="0" collapsed="false">
      <c r="A15" s="8" t="n">
        <v>8</v>
      </c>
      <c r="B15" s="38" t="s">
        <v>94</v>
      </c>
      <c r="C15" s="39" t="n">
        <v>100</v>
      </c>
      <c r="D15" s="35"/>
      <c r="E15" s="40" t="str">
        <f aca="false">IF(D15="","",D15/C15)</f>
        <v/>
      </c>
      <c r="F15" s="13" t="str">
        <f aca="false">IF(E15="","",IF(E15&gt;=0.9,"A+",IF(E15&gt;=0.8,"A",IF(E15&gt;=0.7,"B+",IF(E15&gt;=0.6,"B",IF(E15&gt;=0.5,"C",IF(E15&gt;=0.4,"D","F")))))))</f>
        <v/>
      </c>
      <c r="G15" s="41" t="str">
        <f aca="false">IF(E15="","",IF(E15&gt;=0.9,10,IF(E15&gt;=0.8,9,IF(E15&gt;=0.7,8,IF(E15&gt;=0.6,7,IF(E15&gt;=0.5,6,IF(E15&gt;=0.4,5,0)))))))</f>
        <v/>
      </c>
      <c r="H15" s="42" t="s">
        <v>87</v>
      </c>
      <c r="I15" s="15" t="str">
        <f aca="false">IF(D15="","",IF(D15&gt;=40,"✔ Pass","✘ Fail"))</f>
        <v/>
      </c>
      <c r="J15" s="17"/>
    </row>
    <row r="16" customFormat="false" ht="21.75" hidden="false" customHeight="true" outlineLevel="0" collapsed="false">
      <c r="A16" s="8" t="n">
        <v>9</v>
      </c>
      <c r="B16" s="33" t="s">
        <v>95</v>
      </c>
      <c r="C16" s="34" t="n">
        <v>100</v>
      </c>
      <c r="D16" s="35"/>
      <c r="E16" s="36" t="str">
        <f aca="false">IF(D16="","",D16/C16)</f>
        <v/>
      </c>
      <c r="F16" s="21" t="str">
        <f aca="false">IF(E16="","",IF(E16&gt;=0.9,"A+",IF(E16&gt;=0.8,"A",IF(E16&gt;=0.7,"B+",IF(E16&gt;=0.6,"B",IF(E16&gt;=0.5,"C",IF(E16&gt;=0.4,"D","F")))))))</f>
        <v/>
      </c>
      <c r="G16" s="37" t="str">
        <f aca="false">IF(E16="","",IF(E16&gt;=0.9,10,IF(E16&gt;=0.8,9,IF(E16&gt;=0.7,8,IF(E16&gt;=0.6,7,IF(E16&gt;=0.5,6,IF(E16&gt;=0.4,5,0)))))))</f>
        <v/>
      </c>
      <c r="H16" s="8" t="s">
        <v>87</v>
      </c>
      <c r="I16" s="23" t="str">
        <f aca="false">IF(D16="","",IF(D16&gt;=40,"✔ Pass","✘ Fail"))</f>
        <v/>
      </c>
      <c r="J16" s="25"/>
    </row>
    <row r="17" customFormat="false" ht="21.75" hidden="false" customHeight="true" outlineLevel="0" collapsed="false">
      <c r="A17" s="8" t="n">
        <v>10</v>
      </c>
      <c r="B17" s="38" t="s">
        <v>96</v>
      </c>
      <c r="C17" s="39" t="n">
        <v>100</v>
      </c>
      <c r="D17" s="35"/>
      <c r="E17" s="40" t="str">
        <f aca="false">IF(D17="","",D17/C17)</f>
        <v/>
      </c>
      <c r="F17" s="13" t="str">
        <f aca="false">IF(E17="","",IF(E17&gt;=0.9,"A+",IF(E17&gt;=0.8,"A",IF(E17&gt;=0.7,"B+",IF(E17&gt;=0.6,"B",IF(E17&gt;=0.5,"C",IF(E17&gt;=0.4,"D","F")))))))</f>
        <v/>
      </c>
      <c r="G17" s="41" t="str">
        <f aca="false">IF(E17="","",IF(E17&gt;=0.9,10,IF(E17&gt;=0.8,9,IF(E17&gt;=0.7,8,IF(E17&gt;=0.6,7,IF(E17&gt;=0.5,6,IF(E17&gt;=0.4,5,0)))))))</f>
        <v/>
      </c>
      <c r="H17" s="42" t="s">
        <v>87</v>
      </c>
      <c r="I17" s="15" t="str">
        <f aca="false">IF(D17="","",IF(D17&gt;=40,"✔ Pass","✘ Fail"))</f>
        <v/>
      </c>
      <c r="J17" s="17"/>
    </row>
    <row r="18" customFormat="false" ht="7.5" hidden="false" customHeight="true" outlineLevel="0" collapsed="false"/>
    <row r="19" customFormat="false" ht="27.75" hidden="false" customHeight="true" outlineLevel="0" collapsed="false">
      <c r="A19" s="43" t="s">
        <v>97</v>
      </c>
      <c r="B19" s="43"/>
      <c r="C19" s="43"/>
      <c r="D19" s="43"/>
      <c r="E19" s="43"/>
      <c r="F19" s="43"/>
      <c r="G19" s="43"/>
      <c r="H19" s="43"/>
      <c r="I19" s="43"/>
      <c r="J19" s="43"/>
    </row>
    <row r="20" customFormat="false" ht="21.75" hidden="false" customHeight="true" outlineLevel="0" collapsed="false">
      <c r="A20" s="44" t="s">
        <v>98</v>
      </c>
      <c r="B20" s="45" t="n">
        <f aca="false">SUM(D8:D17)</f>
        <v>0</v>
      </c>
      <c r="D20" s="46" t="s">
        <v>99</v>
      </c>
      <c r="E20" s="46"/>
      <c r="F20" s="46"/>
      <c r="G20" s="46"/>
      <c r="H20" s="46"/>
      <c r="I20" s="46"/>
      <c r="J20" s="46"/>
    </row>
    <row r="21" customFormat="false" ht="21.75" hidden="false" customHeight="true" outlineLevel="0" collapsed="false">
      <c r="A21" s="44" t="s">
        <v>100</v>
      </c>
      <c r="B21" s="45" t="n">
        <f aca="false">SUM(C8:C17)</f>
        <v>1000</v>
      </c>
      <c r="D21" s="46"/>
      <c r="E21" s="46"/>
      <c r="F21" s="46"/>
      <c r="G21" s="46"/>
      <c r="H21" s="46"/>
      <c r="I21" s="46"/>
      <c r="J21" s="46"/>
    </row>
    <row r="22" customFormat="false" ht="21.75" hidden="false" customHeight="true" outlineLevel="0" collapsed="false">
      <c r="A22" s="44" t="s">
        <v>101</v>
      </c>
      <c r="B22" s="47" t="str">
        <f aca="false">IF(SUM(D8:D17)=0,"",SUM(D8:D17)/SUM(C8:C17))</f>
        <v/>
      </c>
      <c r="D22" s="46"/>
      <c r="E22" s="46"/>
      <c r="F22" s="46"/>
      <c r="G22" s="46"/>
      <c r="H22" s="46"/>
      <c r="I22" s="46"/>
      <c r="J22" s="46"/>
    </row>
    <row r="23" customFormat="false" ht="21.75" hidden="false" customHeight="true" outlineLevel="0" collapsed="false">
      <c r="A23" s="44" t="s">
        <v>102</v>
      </c>
      <c r="B23" s="48" t="str">
        <f aca="false">IF(B22="","",IF(B22&gt;=0.9,"A+",IF(B22&gt;=0.8,"A",IF(B22&gt;=0.7,"B+",IF(B22&gt;=0.6,"B",IF(B22&gt;=0.5,"C",IF(B22&gt;=0.4,"D","F")))))))</f>
        <v/>
      </c>
      <c r="D23" s="46"/>
      <c r="E23" s="46"/>
      <c r="F23" s="46"/>
      <c r="G23" s="46"/>
      <c r="H23" s="46"/>
      <c r="I23" s="46"/>
      <c r="J23" s="46"/>
    </row>
    <row r="24" customFormat="false" ht="21.75" hidden="false" customHeight="true" outlineLevel="0" collapsed="false">
      <c r="A24" s="44" t="s">
        <v>103</v>
      </c>
      <c r="B24" s="49" t="str">
        <f aca="false">IF(SUM(D8:D17)=0,"",AVERAGE(G8:G17))</f>
        <v/>
      </c>
      <c r="D24" s="46"/>
      <c r="E24" s="46"/>
      <c r="F24" s="46"/>
      <c r="G24" s="46"/>
      <c r="H24" s="46"/>
      <c r="I24" s="46"/>
      <c r="J24" s="46"/>
    </row>
    <row r="25" customFormat="false" ht="21.75" hidden="false" customHeight="true" outlineLevel="0" collapsed="false">
      <c r="A25" s="44" t="s">
        <v>104</v>
      </c>
      <c r="B25" s="45" t="n">
        <f aca="false">COUNTIF(I8:I17,"✔ Pass")</f>
        <v>0</v>
      </c>
      <c r="D25" s="46"/>
      <c r="E25" s="46"/>
      <c r="F25" s="46"/>
      <c r="G25" s="46"/>
      <c r="H25" s="46"/>
      <c r="I25" s="46"/>
      <c r="J25" s="46"/>
    </row>
    <row r="26" customFormat="false" ht="21.75" hidden="false" customHeight="true" outlineLevel="0" collapsed="false">
      <c r="A26" s="44" t="s">
        <v>105</v>
      </c>
      <c r="B26" s="45" t="n">
        <f aca="false">COUNTIF(I8:I17,"✘ Fail")</f>
        <v>0</v>
      </c>
      <c r="D26" s="46"/>
      <c r="E26" s="46"/>
      <c r="F26" s="46"/>
      <c r="G26" s="46"/>
      <c r="H26" s="46"/>
      <c r="I26" s="46"/>
      <c r="J26" s="46"/>
    </row>
    <row r="27" customFormat="false" ht="21.75" hidden="false" customHeight="true" outlineLevel="0" collapsed="false">
      <c r="A27" s="44" t="s">
        <v>106</v>
      </c>
      <c r="B27" s="48" t="str">
        <f aca="false">IF(MAX(D8:D17)=0,"",INDEX(B8:B17,MATCH(MAX(D8:D17),D8:D17,0)))</f>
        <v/>
      </c>
      <c r="D27" s="46"/>
      <c r="E27" s="46"/>
      <c r="F27" s="46"/>
      <c r="G27" s="46"/>
      <c r="H27" s="46"/>
      <c r="I27" s="46"/>
      <c r="J27" s="46"/>
    </row>
    <row r="28" customFormat="false" ht="21.75" hidden="false" customHeight="true" outlineLevel="0" collapsed="false">
      <c r="A28" s="44" t="s">
        <v>107</v>
      </c>
      <c r="B28" s="48" t="str">
        <f aca="false">IFERROR(INDEX(B8:B17,MATCH(minifs(D8:D17,D8:D17,"&gt;0"),D8:D17,0)),"N/A")</f>
        <v>N/A</v>
      </c>
      <c r="D28" s="46"/>
      <c r="E28" s="46"/>
      <c r="F28" s="46"/>
      <c r="G28" s="46"/>
      <c r="H28" s="46"/>
      <c r="I28" s="46"/>
      <c r="J28" s="46"/>
    </row>
  </sheetData>
  <mergeCells count="5">
    <mergeCell ref="A1:P1"/>
    <mergeCell ref="A2:P2"/>
    <mergeCell ref="A3:D3"/>
    <mergeCell ref="A19:J19"/>
    <mergeCell ref="D20:J28"/>
  </mergeCells>
  <conditionalFormatting sqref="E8:E17">
    <cfRule type="colorScale" priority="2">
      <colorScale>
        <cfvo type="num" val="0"/>
        <cfvo type="num" val="0.5"/>
        <cfvo type="num" val="1"/>
        <color rgb="FFFF0000"/>
        <color rgb="FFFFFF00"/>
        <color rgb="FF00B050"/>
      </colorScale>
    </cfRule>
  </conditionalFormatting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75623"/>
    <pageSetUpPr fitToPage="false"/>
  </sheetPr>
  <dimension ref="A1:L4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22"/>
    <col collapsed="false" customWidth="true" hidden="false" outlineLevel="0" max="4" min="3" style="0" width="12"/>
    <col collapsed="false" customWidth="true" hidden="false" outlineLevel="0" max="5" min="5" style="0" width="15"/>
    <col collapsed="false" customWidth="true" hidden="false" outlineLevel="0" max="6" min="6" style="0" width="12"/>
    <col collapsed="false" customWidth="true" hidden="false" outlineLevel="0" max="7" min="7" style="0" width="8"/>
    <col collapsed="false" customWidth="true" hidden="false" outlineLevel="0" max="8" min="8" style="0" width="12"/>
    <col collapsed="false" customWidth="true" hidden="false" outlineLevel="0" max="9" min="9" style="0" width="15"/>
    <col collapsed="false" customWidth="true" hidden="false" outlineLevel="0" max="10" min="10" style="0" width="10"/>
    <col collapsed="false" customWidth="true" hidden="false" outlineLevel="0" max="11" min="11" style="0" width="18"/>
    <col collapsed="false" customWidth="true" hidden="false" outlineLevel="0" max="12" min="12" style="0" width="16"/>
  </cols>
  <sheetData>
    <row r="1" customFormat="false" ht="45" hidden="false" customHeight="true" outlineLevel="0" collapsed="false">
      <c r="A1" s="50" t="s">
        <v>108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</row>
    <row r="2" customFormat="false" ht="19.5" hidden="false" customHeight="true" outlineLevel="0" collapsed="false">
      <c r="A2" s="2" t="s">
        <v>109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4" customFormat="false" ht="27.75" hidden="false" customHeight="true" outlineLevel="0" collapsed="false">
      <c r="A4" s="51" t="s">
        <v>110</v>
      </c>
      <c r="B4" s="51"/>
      <c r="C4" s="51"/>
      <c r="D4" s="51"/>
      <c r="E4" s="51"/>
      <c r="F4" s="51"/>
    </row>
    <row r="5" customFormat="false" ht="21.75" hidden="false" customHeight="true" outlineLevel="0" collapsed="false">
      <c r="A5" s="52" t="s">
        <v>28</v>
      </c>
      <c r="B5" s="52" t="s">
        <v>111</v>
      </c>
      <c r="C5" s="52" t="s">
        <v>112</v>
      </c>
      <c r="D5" s="52" t="s">
        <v>82</v>
      </c>
      <c r="E5" s="52" t="s">
        <v>113</v>
      </c>
      <c r="F5" s="52" t="s">
        <v>114</v>
      </c>
    </row>
    <row r="6" customFormat="false" ht="19.5" hidden="false" customHeight="true" outlineLevel="0" collapsed="false">
      <c r="A6" s="53" t="s">
        <v>115</v>
      </c>
      <c r="B6" s="14" t="s">
        <v>116</v>
      </c>
      <c r="C6" s="14" t="s">
        <v>117</v>
      </c>
      <c r="D6" s="14" t="n">
        <v>10</v>
      </c>
      <c r="E6" s="14" t="s">
        <v>118</v>
      </c>
      <c r="F6" s="54"/>
    </row>
    <row r="7" customFormat="false" ht="19.5" hidden="false" customHeight="true" outlineLevel="0" collapsed="false">
      <c r="A7" s="55" t="s">
        <v>119</v>
      </c>
      <c r="B7" s="14" t="s">
        <v>120</v>
      </c>
      <c r="C7" s="14" t="s">
        <v>121</v>
      </c>
      <c r="D7" s="14" t="n">
        <v>9</v>
      </c>
      <c r="E7" s="14" t="s">
        <v>122</v>
      </c>
      <c r="F7" s="56"/>
    </row>
    <row r="8" customFormat="false" ht="19.5" hidden="false" customHeight="true" outlineLevel="0" collapsed="false">
      <c r="A8" s="57" t="s">
        <v>123</v>
      </c>
      <c r="B8" s="14" t="s">
        <v>124</v>
      </c>
      <c r="C8" s="14" t="s">
        <v>125</v>
      </c>
      <c r="D8" s="14" t="n">
        <v>8</v>
      </c>
      <c r="E8" s="14" t="s">
        <v>126</v>
      </c>
      <c r="F8" s="58"/>
    </row>
    <row r="9" customFormat="false" ht="19.5" hidden="false" customHeight="true" outlineLevel="0" collapsed="false">
      <c r="A9" s="59" t="s">
        <v>127</v>
      </c>
      <c r="B9" s="14" t="s">
        <v>128</v>
      </c>
      <c r="C9" s="14" t="s">
        <v>129</v>
      </c>
      <c r="D9" s="14" t="n">
        <v>7</v>
      </c>
      <c r="E9" s="14" t="s">
        <v>130</v>
      </c>
      <c r="F9" s="60"/>
    </row>
    <row r="10" customFormat="false" ht="19.5" hidden="false" customHeight="true" outlineLevel="0" collapsed="false">
      <c r="A10" s="61" t="s">
        <v>131</v>
      </c>
      <c r="B10" s="14" t="s">
        <v>132</v>
      </c>
      <c r="C10" s="14" t="s">
        <v>133</v>
      </c>
      <c r="D10" s="14" t="n">
        <v>6</v>
      </c>
      <c r="E10" s="14" t="s">
        <v>27</v>
      </c>
      <c r="F10" s="62"/>
    </row>
    <row r="11" customFormat="false" ht="19.5" hidden="false" customHeight="true" outlineLevel="0" collapsed="false">
      <c r="A11" s="63" t="s">
        <v>134</v>
      </c>
      <c r="B11" s="14" t="s">
        <v>135</v>
      </c>
      <c r="C11" s="14" t="s">
        <v>136</v>
      </c>
      <c r="D11" s="14" t="n">
        <v>5</v>
      </c>
      <c r="E11" s="14" t="s">
        <v>137</v>
      </c>
      <c r="F11" s="64"/>
    </row>
    <row r="12" customFormat="false" ht="19.5" hidden="false" customHeight="true" outlineLevel="0" collapsed="false">
      <c r="A12" s="65" t="s">
        <v>138</v>
      </c>
      <c r="B12" s="14" t="s">
        <v>139</v>
      </c>
      <c r="C12" s="14" t="s">
        <v>140</v>
      </c>
      <c r="D12" s="14" t="n">
        <v>0</v>
      </c>
      <c r="E12" s="14" t="s">
        <v>141</v>
      </c>
      <c r="F12" s="66"/>
    </row>
    <row r="14" customFormat="false" ht="9.75" hidden="false" customHeight="true" outlineLevel="0" collapsed="false"/>
    <row r="15" customFormat="false" ht="27.75" hidden="false" customHeight="true" outlineLevel="0" collapsed="false">
      <c r="A15" s="51" t="s">
        <v>142</v>
      </c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</row>
    <row r="16" customFormat="false" ht="24" hidden="false" customHeight="true" outlineLevel="0" collapsed="false">
      <c r="A16" s="7" t="s">
        <v>13</v>
      </c>
      <c r="B16" s="7" t="s">
        <v>143</v>
      </c>
      <c r="C16" s="7" t="s">
        <v>144</v>
      </c>
      <c r="D16" s="7" t="s">
        <v>79</v>
      </c>
      <c r="E16" s="7" t="s">
        <v>80</v>
      </c>
      <c r="F16" s="7" t="s">
        <v>81</v>
      </c>
      <c r="G16" s="7" t="s">
        <v>28</v>
      </c>
      <c r="H16" s="7" t="s">
        <v>82</v>
      </c>
      <c r="I16" s="7" t="s">
        <v>145</v>
      </c>
      <c r="J16" s="7" t="s">
        <v>84</v>
      </c>
      <c r="K16" s="7" t="s">
        <v>146</v>
      </c>
      <c r="L16" s="7" t="s">
        <v>147</v>
      </c>
    </row>
    <row r="17" customFormat="false" ht="21.75" hidden="false" customHeight="true" outlineLevel="0" collapsed="false">
      <c r="A17" s="8" t="n">
        <v>1</v>
      </c>
      <c r="B17" s="33" t="s">
        <v>86</v>
      </c>
      <c r="C17" s="67" t="n">
        <v>4</v>
      </c>
      <c r="D17" s="19" t="n">
        <v>100</v>
      </c>
      <c r="E17" s="35"/>
      <c r="F17" s="36" t="str">
        <f aca="false">IF(E17="","",E17/D17)</f>
        <v/>
      </c>
      <c r="G17" s="21" t="str">
        <f aca="false">IF(F17="","",IF(F17&gt;=0.9,"A+",IF(F17&gt;=0.8,"A",IF(F17&gt;=0.7,"B+",IF(F17&gt;=0.6,"B",IF(F17&gt;=0.5,"C",IF(F17&gt;=0.4,"D","F")))))))</f>
        <v/>
      </c>
      <c r="H17" s="37" t="str">
        <f aca="false">IF(F17="","",IF(F17&gt;=0.9,10,IF(F17&gt;=0.8,9,IF(F17&gt;=0.7,8,IF(F17&gt;=0.6,7,IF(F17&gt;=0.5,6,IF(F17&gt;=0.4,5,0)))))))</f>
        <v/>
      </c>
      <c r="I17" s="68" t="str">
        <f aca="false">IF(H17="","",H17*C17)</f>
        <v/>
      </c>
      <c r="J17" s="23" t="str">
        <f aca="false">IF(E17="","",IF(E17&gt;=40,"Pass","Fail"))</f>
        <v/>
      </c>
      <c r="K17" s="69" t="str">
        <f aca="false">IF(F17="","",REPT("█",INT(F17*10))&amp;REPT("░",10-INT(F17*10)))</f>
        <v/>
      </c>
      <c r="L17" s="25"/>
    </row>
    <row r="18" customFormat="false" ht="21.75" hidden="false" customHeight="true" outlineLevel="0" collapsed="false">
      <c r="A18" s="8" t="n">
        <v>2</v>
      </c>
      <c r="B18" s="38" t="s">
        <v>88</v>
      </c>
      <c r="C18" s="70" t="n">
        <v>3</v>
      </c>
      <c r="D18" s="11" t="n">
        <v>100</v>
      </c>
      <c r="E18" s="35"/>
      <c r="F18" s="40" t="str">
        <f aca="false">IF(E18="","",E18/D18)</f>
        <v/>
      </c>
      <c r="G18" s="13" t="str">
        <f aca="false">IF(F18="","",IF(F18&gt;=0.9,"A+",IF(F18&gt;=0.8,"A",IF(F18&gt;=0.7,"B+",IF(F18&gt;=0.6,"B",IF(F18&gt;=0.5,"C",IF(F18&gt;=0.4,"D","F")))))))</f>
        <v/>
      </c>
      <c r="H18" s="41" t="str">
        <f aca="false">IF(F18="","",IF(F18&gt;=0.9,10,IF(F18&gt;=0.8,9,IF(F18&gt;=0.7,8,IF(F18&gt;=0.6,7,IF(F18&gt;=0.5,6,IF(F18&gt;=0.4,5,0)))))))</f>
        <v/>
      </c>
      <c r="I18" s="71" t="str">
        <f aca="false">IF(H18="","",H18*C18)</f>
        <v/>
      </c>
      <c r="J18" s="15" t="str">
        <f aca="false">IF(E18="","",IF(E18&gt;=40,"Pass","Fail"))</f>
        <v/>
      </c>
      <c r="K18" s="72" t="str">
        <f aca="false">IF(F18="","",REPT("█",INT(F18*10))&amp;REPT("░",10-INT(F18*10)))</f>
        <v/>
      </c>
      <c r="L18" s="17"/>
    </row>
    <row r="19" customFormat="false" ht="21.75" hidden="false" customHeight="true" outlineLevel="0" collapsed="false">
      <c r="A19" s="8" t="n">
        <v>3</v>
      </c>
      <c r="B19" s="33" t="s">
        <v>148</v>
      </c>
      <c r="C19" s="67" t="n">
        <v>3</v>
      </c>
      <c r="D19" s="19" t="n">
        <v>100</v>
      </c>
      <c r="E19" s="35"/>
      <c r="F19" s="36" t="str">
        <f aca="false">IF(E19="","",E19/D19)</f>
        <v/>
      </c>
      <c r="G19" s="21" t="str">
        <f aca="false">IF(F19="","",IF(F19&gt;=0.9,"A+",IF(F19&gt;=0.8,"A",IF(F19&gt;=0.7,"B+",IF(F19&gt;=0.6,"B",IF(F19&gt;=0.5,"C",IF(F19&gt;=0.4,"D","F")))))))</f>
        <v/>
      </c>
      <c r="H19" s="37" t="str">
        <f aca="false">IF(F19="","",IF(F19&gt;=0.9,10,IF(F19&gt;=0.8,9,IF(F19&gt;=0.7,8,IF(F19&gt;=0.6,7,IF(F19&gt;=0.5,6,IF(F19&gt;=0.4,5,0)))))))</f>
        <v/>
      </c>
      <c r="I19" s="68" t="str">
        <f aca="false">IF(H19="","",H19*C19)</f>
        <v/>
      </c>
      <c r="J19" s="23" t="str">
        <f aca="false">IF(E19="","",IF(E19&gt;=40,"Pass","Fail"))</f>
        <v/>
      </c>
      <c r="K19" s="69" t="str">
        <f aca="false">IF(F19="","",REPT("█",INT(F19*10))&amp;REPT("░",10-INT(F19*10)))</f>
        <v/>
      </c>
      <c r="L19" s="25"/>
    </row>
    <row r="20" customFormat="false" ht="21.75" hidden="false" customHeight="true" outlineLevel="0" collapsed="false">
      <c r="A20" s="8" t="n">
        <v>4</v>
      </c>
      <c r="B20" s="38" t="s">
        <v>149</v>
      </c>
      <c r="C20" s="70" t="n">
        <v>2</v>
      </c>
      <c r="D20" s="11" t="n">
        <v>100</v>
      </c>
      <c r="E20" s="35"/>
      <c r="F20" s="40" t="str">
        <f aca="false">IF(E20="","",E20/D20)</f>
        <v/>
      </c>
      <c r="G20" s="13" t="str">
        <f aca="false">IF(F20="","",IF(F20&gt;=0.9,"A+",IF(F20&gt;=0.8,"A",IF(F20&gt;=0.7,"B+",IF(F20&gt;=0.6,"B",IF(F20&gt;=0.5,"C",IF(F20&gt;=0.4,"D","F")))))))</f>
        <v/>
      </c>
      <c r="H20" s="41" t="str">
        <f aca="false">IF(F20="","",IF(F20&gt;=0.9,10,IF(F20&gt;=0.8,9,IF(F20&gt;=0.7,8,IF(F20&gt;=0.6,7,IF(F20&gt;=0.5,6,IF(F20&gt;=0.4,5,0)))))))</f>
        <v/>
      </c>
      <c r="I20" s="71" t="str">
        <f aca="false">IF(H20="","",H20*C20)</f>
        <v/>
      </c>
      <c r="J20" s="15" t="str">
        <f aca="false">IF(E20="","",IF(E20&gt;=40,"Pass","Fail"))</f>
        <v/>
      </c>
      <c r="K20" s="72" t="str">
        <f aca="false">IF(F20="","",REPT("█",INT(F20*10))&amp;REPT("░",10-INT(F20*10)))</f>
        <v/>
      </c>
      <c r="L20" s="17"/>
    </row>
    <row r="21" customFormat="false" ht="21.75" hidden="false" customHeight="true" outlineLevel="0" collapsed="false">
      <c r="A21" s="8" t="n">
        <v>5</v>
      </c>
      <c r="B21" s="33" t="s">
        <v>91</v>
      </c>
      <c r="C21" s="67" t="n">
        <v>2</v>
      </c>
      <c r="D21" s="19" t="n">
        <v>100</v>
      </c>
      <c r="E21" s="35"/>
      <c r="F21" s="36" t="str">
        <f aca="false">IF(E21="","",E21/D21)</f>
        <v/>
      </c>
      <c r="G21" s="21" t="str">
        <f aca="false">IF(F21="","",IF(F21&gt;=0.9,"A+",IF(F21&gt;=0.8,"A",IF(F21&gt;=0.7,"B+",IF(F21&gt;=0.6,"B",IF(F21&gt;=0.5,"C",IF(F21&gt;=0.4,"D","F")))))))</f>
        <v/>
      </c>
      <c r="H21" s="37" t="str">
        <f aca="false">IF(F21="","",IF(F21&gt;=0.9,10,IF(F21&gt;=0.8,9,IF(F21&gt;=0.7,8,IF(F21&gt;=0.6,7,IF(F21&gt;=0.5,6,IF(F21&gt;=0.4,5,0)))))))</f>
        <v/>
      </c>
      <c r="I21" s="68" t="str">
        <f aca="false">IF(H21="","",H21*C21)</f>
        <v/>
      </c>
      <c r="J21" s="23" t="str">
        <f aca="false">IF(E21="","",IF(E21&gt;=40,"Pass","Fail"))</f>
        <v/>
      </c>
      <c r="K21" s="69" t="str">
        <f aca="false">IF(F21="","",REPT("█",INT(F21*10))&amp;REPT("░",10-INT(F21*10)))</f>
        <v/>
      </c>
      <c r="L21" s="25"/>
    </row>
    <row r="22" customFormat="false" ht="21.75" hidden="false" customHeight="true" outlineLevel="0" collapsed="false">
      <c r="A22" s="8" t="n">
        <v>6</v>
      </c>
      <c r="B22" s="38" t="s">
        <v>92</v>
      </c>
      <c r="C22" s="70" t="n">
        <v>4</v>
      </c>
      <c r="D22" s="11" t="n">
        <v>100</v>
      </c>
      <c r="E22" s="35"/>
      <c r="F22" s="40" t="str">
        <f aca="false">IF(E22="","",E22/D22)</f>
        <v/>
      </c>
      <c r="G22" s="13" t="str">
        <f aca="false">IF(F22="","",IF(F22&gt;=0.9,"A+",IF(F22&gt;=0.8,"A",IF(F22&gt;=0.7,"B+",IF(F22&gt;=0.6,"B",IF(F22&gt;=0.5,"C",IF(F22&gt;=0.4,"D","F")))))))</f>
        <v/>
      </c>
      <c r="H22" s="41" t="str">
        <f aca="false">IF(F22="","",IF(F22&gt;=0.9,10,IF(F22&gt;=0.8,9,IF(F22&gt;=0.7,8,IF(F22&gt;=0.6,7,IF(F22&gt;=0.5,6,IF(F22&gt;=0.4,5,0)))))))</f>
        <v/>
      </c>
      <c r="I22" s="71" t="str">
        <f aca="false">IF(H22="","",H22*C22)</f>
        <v/>
      </c>
      <c r="J22" s="15" t="str">
        <f aca="false">IF(E22="","",IF(E22&gt;=40,"Pass","Fail"))</f>
        <v/>
      </c>
      <c r="K22" s="72" t="str">
        <f aca="false">IF(F22="","",REPT("█",INT(F22*10))&amp;REPT("░",10-INT(F22*10)))</f>
        <v/>
      </c>
      <c r="L22" s="17"/>
    </row>
    <row r="23" customFormat="false" ht="21.75" hidden="false" customHeight="true" outlineLevel="0" collapsed="false">
      <c r="A23" s="8" t="n">
        <v>7</v>
      </c>
      <c r="B23" s="33" t="s">
        <v>93</v>
      </c>
      <c r="C23" s="67" t="n">
        <v>4</v>
      </c>
      <c r="D23" s="19" t="n">
        <v>100</v>
      </c>
      <c r="E23" s="35"/>
      <c r="F23" s="36" t="str">
        <f aca="false">IF(E23="","",E23/D23)</f>
        <v/>
      </c>
      <c r="G23" s="21" t="str">
        <f aca="false">IF(F23="","",IF(F23&gt;=0.9,"A+",IF(F23&gt;=0.8,"A",IF(F23&gt;=0.7,"B+",IF(F23&gt;=0.6,"B",IF(F23&gt;=0.5,"C",IF(F23&gt;=0.4,"D","F")))))))</f>
        <v/>
      </c>
      <c r="H23" s="37" t="str">
        <f aca="false">IF(F23="","",IF(F23&gt;=0.9,10,IF(F23&gt;=0.8,9,IF(F23&gt;=0.7,8,IF(F23&gt;=0.6,7,IF(F23&gt;=0.5,6,IF(F23&gt;=0.4,5,0)))))))</f>
        <v/>
      </c>
      <c r="I23" s="68" t="str">
        <f aca="false">IF(H23="","",H23*C23)</f>
        <v/>
      </c>
      <c r="J23" s="23" t="str">
        <f aca="false">IF(E23="","",IF(E23&gt;=40,"Pass","Fail"))</f>
        <v/>
      </c>
      <c r="K23" s="69" t="str">
        <f aca="false">IF(F23="","",REPT("█",INT(F23*10))&amp;REPT("░",10-INT(F23*10)))</f>
        <v/>
      </c>
      <c r="L23" s="25"/>
    </row>
    <row r="24" customFormat="false" ht="21.75" hidden="false" customHeight="true" outlineLevel="0" collapsed="false">
      <c r="A24" s="8" t="n">
        <v>8</v>
      </c>
      <c r="B24" s="38" t="s">
        <v>94</v>
      </c>
      <c r="C24" s="70" t="n">
        <v>3</v>
      </c>
      <c r="D24" s="11" t="n">
        <v>100</v>
      </c>
      <c r="E24" s="35"/>
      <c r="F24" s="40" t="str">
        <f aca="false">IF(E24="","",E24/D24)</f>
        <v/>
      </c>
      <c r="G24" s="13" t="str">
        <f aca="false">IF(F24="","",IF(F24&gt;=0.9,"A+",IF(F24&gt;=0.8,"A",IF(F24&gt;=0.7,"B+",IF(F24&gt;=0.6,"B",IF(F24&gt;=0.5,"C",IF(F24&gt;=0.4,"D","F")))))))</f>
        <v/>
      </c>
      <c r="H24" s="41" t="str">
        <f aca="false">IF(F24="","",IF(F24&gt;=0.9,10,IF(F24&gt;=0.8,9,IF(F24&gt;=0.7,8,IF(F24&gt;=0.6,7,IF(F24&gt;=0.5,6,IF(F24&gt;=0.4,5,0)))))))</f>
        <v/>
      </c>
      <c r="I24" s="71" t="str">
        <f aca="false">IF(H24="","",H24*C24)</f>
        <v/>
      </c>
      <c r="J24" s="15" t="str">
        <f aca="false">IF(E24="","",IF(E24&gt;=40,"Pass","Fail"))</f>
        <v/>
      </c>
      <c r="K24" s="72" t="str">
        <f aca="false">IF(F24="","",REPT("█",INT(F24*10))&amp;REPT("░",10-INT(F24*10)))</f>
        <v/>
      </c>
      <c r="L24" s="17"/>
    </row>
    <row r="25" customFormat="false" ht="21.75" hidden="false" customHeight="true" outlineLevel="0" collapsed="false">
      <c r="A25" s="8" t="n">
        <v>9</v>
      </c>
      <c r="B25" s="33" t="s">
        <v>95</v>
      </c>
      <c r="C25" s="67" t="n">
        <v>3</v>
      </c>
      <c r="D25" s="19" t="n">
        <v>100</v>
      </c>
      <c r="E25" s="35"/>
      <c r="F25" s="36" t="str">
        <f aca="false">IF(E25="","",E25/D25)</f>
        <v/>
      </c>
      <c r="G25" s="21" t="str">
        <f aca="false">IF(F25="","",IF(F25&gt;=0.9,"A+",IF(F25&gt;=0.8,"A",IF(F25&gt;=0.7,"B+",IF(F25&gt;=0.6,"B",IF(F25&gt;=0.5,"C",IF(F25&gt;=0.4,"D","F")))))))</f>
        <v/>
      </c>
      <c r="H25" s="37" t="str">
        <f aca="false">IF(F25="","",IF(F25&gt;=0.9,10,IF(F25&gt;=0.8,9,IF(F25&gt;=0.7,8,IF(F25&gt;=0.6,7,IF(F25&gt;=0.5,6,IF(F25&gt;=0.4,5,0)))))))</f>
        <v/>
      </c>
      <c r="I25" s="68" t="str">
        <f aca="false">IF(H25="","",H25*C25)</f>
        <v/>
      </c>
      <c r="J25" s="23" t="str">
        <f aca="false">IF(E25="","",IF(E25&gt;=40,"Pass","Fail"))</f>
        <v/>
      </c>
      <c r="K25" s="69" t="str">
        <f aca="false">IF(F25="","",REPT("█",INT(F25*10))&amp;REPT("░",10-INT(F25*10)))</f>
        <v/>
      </c>
      <c r="L25" s="25"/>
    </row>
    <row r="26" customFormat="false" ht="21.75" hidden="false" customHeight="true" outlineLevel="0" collapsed="false">
      <c r="A26" s="8" t="n">
        <v>10</v>
      </c>
      <c r="B26" s="38" t="s">
        <v>25</v>
      </c>
      <c r="C26" s="70" t="n">
        <v>2</v>
      </c>
      <c r="D26" s="11" t="n">
        <v>100</v>
      </c>
      <c r="E26" s="35"/>
      <c r="F26" s="40" t="str">
        <f aca="false">IF(E26="","",E26/D26)</f>
        <v/>
      </c>
      <c r="G26" s="13" t="str">
        <f aca="false">IF(F26="","",IF(F26&gt;=0.9,"A+",IF(F26&gt;=0.8,"A",IF(F26&gt;=0.7,"B+",IF(F26&gt;=0.6,"B",IF(F26&gt;=0.5,"C",IF(F26&gt;=0.4,"D","F")))))))</f>
        <v/>
      </c>
      <c r="H26" s="41" t="str">
        <f aca="false">IF(F26="","",IF(F26&gt;=0.9,10,IF(F26&gt;=0.8,9,IF(F26&gt;=0.7,8,IF(F26&gt;=0.6,7,IF(F26&gt;=0.5,6,IF(F26&gt;=0.4,5,0)))))))</f>
        <v/>
      </c>
      <c r="I26" s="71" t="str">
        <f aca="false">IF(H26="","",H26*C26)</f>
        <v/>
      </c>
      <c r="J26" s="15" t="str">
        <f aca="false">IF(E26="","",IF(E26&gt;=40,"Pass","Fail"))</f>
        <v/>
      </c>
      <c r="K26" s="72" t="str">
        <f aca="false">IF(F26="","",REPT("█",INT(F26*10))&amp;REPT("░",10-INT(F26*10)))</f>
        <v/>
      </c>
      <c r="L26" s="17"/>
    </row>
    <row r="27" customFormat="false" ht="27.75" hidden="false" customHeight="true" outlineLevel="0" collapsed="false">
      <c r="A27" s="52" t="s">
        <v>150</v>
      </c>
      <c r="C27" s="52" t="n">
        <f aca="false">SUM(C17:C26)</f>
        <v>30</v>
      </c>
      <c r="D27" s="52" t="n">
        <f aca="false">SUM(D17:D26)</f>
        <v>1000</v>
      </c>
      <c r="E27" s="52" t="n">
        <f aca="false">SUM(E17:E26)</f>
        <v>0</v>
      </c>
      <c r="F27" s="73" t="n">
        <f aca="false">SUM(E17:E26)/SUM(D17:D26)</f>
        <v>0</v>
      </c>
      <c r="I27" s="52" t="n">
        <f aca="false">SUM(I17:I26)</f>
        <v>0</v>
      </c>
    </row>
    <row r="29" customFormat="false" ht="9.75" hidden="false" customHeight="true" outlineLevel="0" collapsed="false"/>
    <row r="30" customFormat="false" ht="27.75" hidden="false" customHeight="true" outlineLevel="0" collapsed="false">
      <c r="A30" s="51" t="s">
        <v>151</v>
      </c>
      <c r="B30" s="51"/>
      <c r="C30" s="51"/>
      <c r="D30" s="51"/>
      <c r="E30" s="51"/>
      <c r="F30" s="51"/>
      <c r="G30" s="51" t="s">
        <v>152</v>
      </c>
      <c r="H30" s="51"/>
      <c r="I30" s="51"/>
      <c r="J30" s="51"/>
      <c r="K30" s="51"/>
      <c r="L30" s="51"/>
    </row>
    <row r="31" customFormat="false" ht="21.75" hidden="false" customHeight="true" outlineLevel="0" collapsed="false">
      <c r="A31" s="44" t="s">
        <v>153</v>
      </c>
      <c r="B31" s="45" t="n">
        <f aca="false">SUM(E17:E26)</f>
        <v>0</v>
      </c>
      <c r="C31" s="45"/>
      <c r="D31" s="45"/>
      <c r="E31" s="45"/>
      <c r="F31" s="45"/>
      <c r="G31" s="53" t="s">
        <v>115</v>
      </c>
      <c r="H31" s="74" t="s">
        <v>154</v>
      </c>
      <c r="I31" s="48" t="n">
        <f aca="false">COUNTIF(G17:G26,"A+")</f>
        <v>0</v>
      </c>
      <c r="J31" s="75" t="str">
        <f aca="false">IF(I31=0,"",REPT("▓",I31))</f>
        <v/>
      </c>
      <c r="K31" s="75"/>
      <c r="L31" s="75"/>
    </row>
    <row r="32" customFormat="false" ht="21.75" hidden="false" customHeight="true" outlineLevel="0" collapsed="false">
      <c r="A32" s="44" t="s">
        <v>155</v>
      </c>
      <c r="B32" s="45" t="n">
        <f aca="false">SUM(D17:D26)</f>
        <v>1000</v>
      </c>
      <c r="C32" s="45"/>
      <c r="D32" s="45"/>
      <c r="E32" s="45"/>
      <c r="F32" s="45"/>
      <c r="G32" s="55" t="s">
        <v>119</v>
      </c>
      <c r="H32" s="74" t="s">
        <v>156</v>
      </c>
      <c r="I32" s="48" t="n">
        <f aca="false">COUNTIF(G17:G26,"A")</f>
        <v>0</v>
      </c>
      <c r="J32" s="76" t="str">
        <f aca="false">IF(I32=0,"",REPT("▓",I32))</f>
        <v/>
      </c>
      <c r="K32" s="76"/>
      <c r="L32" s="76"/>
    </row>
    <row r="33" customFormat="false" ht="21.75" hidden="false" customHeight="true" outlineLevel="0" collapsed="false">
      <c r="A33" s="44" t="s">
        <v>157</v>
      </c>
      <c r="B33" s="47" t="str">
        <f aca="false">IF(B31=0,"",B31/B32)</f>
        <v/>
      </c>
      <c r="C33" s="47"/>
      <c r="D33" s="47"/>
      <c r="E33" s="47"/>
      <c r="F33" s="47"/>
      <c r="G33" s="57" t="s">
        <v>123</v>
      </c>
      <c r="H33" s="74" t="s">
        <v>158</v>
      </c>
      <c r="I33" s="48" t="n">
        <f aca="false">COUNTIF(G17:G26,"B+")</f>
        <v>0</v>
      </c>
      <c r="J33" s="77" t="str">
        <f aca="false">IF(I33=0,"",REPT("▓",I33))</f>
        <v/>
      </c>
      <c r="K33" s="77"/>
      <c r="L33" s="77"/>
    </row>
    <row r="34" customFormat="false" ht="21.75" hidden="false" customHeight="true" outlineLevel="0" collapsed="false">
      <c r="A34" s="44" t="s">
        <v>159</v>
      </c>
      <c r="B34" s="48" t="str">
        <f aca="false">IF(B33="","",IF(B33&gt;=0.9,"A+",IF(B33&gt;=0.8,"A",IF(B33&gt;=0.7,"B+",IF(B33&gt;=0.6,"B",IF(B33&gt;=0.5,"C",IF(B33&gt;=0.4,"D","F")))))))</f>
        <v/>
      </c>
      <c r="C34" s="48"/>
      <c r="D34" s="48"/>
      <c r="E34" s="48"/>
      <c r="F34" s="48"/>
      <c r="G34" s="78" t="s">
        <v>127</v>
      </c>
      <c r="H34" s="74" t="s">
        <v>160</v>
      </c>
      <c r="I34" s="48" t="n">
        <f aca="false">COUNTIF(G17:G26,"B")</f>
        <v>0</v>
      </c>
      <c r="J34" s="79" t="str">
        <f aca="false">IF(I34=0,"",REPT("▓",I34))</f>
        <v/>
      </c>
      <c r="K34" s="79"/>
      <c r="L34" s="79"/>
    </row>
    <row r="35" customFormat="false" ht="21.75" hidden="false" customHeight="true" outlineLevel="0" collapsed="false">
      <c r="A35" s="44" t="s">
        <v>161</v>
      </c>
      <c r="B35" s="80" t="str">
        <f aca="false">IF(SUM(I17:I26)=0,"",SUM(I17:I26)/SUM(C17:C26))</f>
        <v/>
      </c>
      <c r="C35" s="80"/>
      <c r="D35" s="80"/>
      <c r="E35" s="80"/>
      <c r="F35" s="80"/>
      <c r="G35" s="61" t="s">
        <v>131</v>
      </c>
      <c r="H35" s="74" t="s">
        <v>162</v>
      </c>
      <c r="I35" s="48" t="n">
        <f aca="false">COUNTIF(G17:G26,"C")</f>
        <v>0</v>
      </c>
      <c r="J35" s="81" t="str">
        <f aca="false">IF(I35=0,"",REPT("▓",I35))</f>
        <v/>
      </c>
      <c r="K35" s="81"/>
      <c r="L35" s="81"/>
    </row>
    <row r="36" customFormat="false" ht="21.75" hidden="false" customHeight="true" outlineLevel="0" collapsed="false">
      <c r="A36" s="44" t="s">
        <v>163</v>
      </c>
      <c r="B36" s="80" t="str">
        <f aca="false">IF(B35="","",B35*4/10)</f>
        <v/>
      </c>
      <c r="C36" s="80"/>
      <c r="D36" s="80"/>
      <c r="E36" s="80"/>
      <c r="F36" s="80"/>
      <c r="G36" s="63" t="s">
        <v>134</v>
      </c>
      <c r="H36" s="74" t="s">
        <v>164</v>
      </c>
      <c r="I36" s="48" t="n">
        <f aca="false">COUNTIF(G17:G26,"D")</f>
        <v>0</v>
      </c>
      <c r="J36" s="82" t="str">
        <f aca="false">IF(I36=0,"",REPT("▓",I36))</f>
        <v/>
      </c>
      <c r="K36" s="82"/>
      <c r="L36" s="82"/>
    </row>
    <row r="37" customFormat="false" ht="21.75" hidden="false" customHeight="true" outlineLevel="0" collapsed="false">
      <c r="A37" s="44" t="s">
        <v>165</v>
      </c>
      <c r="B37" s="45" t="n">
        <f aca="false">SUM(C17:C26)</f>
        <v>30</v>
      </c>
      <c r="C37" s="45"/>
      <c r="D37" s="45"/>
      <c r="E37" s="45"/>
      <c r="F37" s="45"/>
      <c r="G37" s="65" t="s">
        <v>138</v>
      </c>
      <c r="H37" s="74" t="s">
        <v>166</v>
      </c>
      <c r="I37" s="48" t="n">
        <f aca="false">COUNTIF(G17:G26,"F")</f>
        <v>0</v>
      </c>
      <c r="J37" s="83" t="str">
        <f aca="false">IF(I37=0,"",REPT("▓",I37))</f>
        <v/>
      </c>
      <c r="K37" s="83"/>
      <c r="L37" s="83"/>
    </row>
    <row r="38" customFormat="false" ht="21.75" hidden="false" customHeight="true" outlineLevel="0" collapsed="false">
      <c r="A38" s="44" t="s">
        <v>167</v>
      </c>
      <c r="B38" s="45" t="n">
        <f aca="false">COUNTIF(J17:J26,"Pass")</f>
        <v>0</v>
      </c>
      <c r="C38" s="45"/>
      <c r="D38" s="45"/>
      <c r="E38" s="45"/>
      <c r="F38" s="45"/>
    </row>
    <row r="39" customFormat="false" ht="21.75" hidden="false" customHeight="true" outlineLevel="0" collapsed="false">
      <c r="A39" s="44" t="s">
        <v>168</v>
      </c>
      <c r="B39" s="45" t="n">
        <f aca="false">COUNTIF(J17:J26,"Fail")</f>
        <v>0</v>
      </c>
      <c r="C39" s="45"/>
      <c r="D39" s="45"/>
      <c r="E39" s="45"/>
      <c r="F39" s="45"/>
    </row>
    <row r="40" customFormat="false" ht="21.75" hidden="false" customHeight="true" outlineLevel="0" collapsed="false">
      <c r="A40" s="44" t="s">
        <v>169</v>
      </c>
      <c r="B40" s="48" t="str">
        <f aca="false">IF(B39&gt;0,"PROMOTED WITH FAIL",IF(B31=0,"N/A","PASS - PROMOTED"))</f>
        <v>N/A</v>
      </c>
      <c r="C40" s="48"/>
      <c r="D40" s="48"/>
      <c r="E40" s="48"/>
      <c r="F40" s="48"/>
    </row>
    <row r="41" customFormat="false" ht="9.75" hidden="false" customHeight="true" outlineLevel="0" collapsed="false"/>
    <row r="42" customFormat="false" ht="34.5" hidden="false" customHeight="true" outlineLevel="0" collapsed="false">
      <c r="A42" s="84" t="s">
        <v>170</v>
      </c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</row>
  </sheetData>
  <mergeCells count="24">
    <mergeCell ref="A1:L1"/>
    <mergeCell ref="A2:L2"/>
    <mergeCell ref="A4:F4"/>
    <mergeCell ref="A15:L15"/>
    <mergeCell ref="A30:F30"/>
    <mergeCell ref="G30:L30"/>
    <mergeCell ref="B31:F31"/>
    <mergeCell ref="J31:L31"/>
    <mergeCell ref="B32:F32"/>
    <mergeCell ref="J32:L32"/>
    <mergeCell ref="B33:F33"/>
    <mergeCell ref="J33:L33"/>
    <mergeCell ref="B34:F34"/>
    <mergeCell ref="J34:L34"/>
    <mergeCell ref="B35:F35"/>
    <mergeCell ref="J35:L35"/>
    <mergeCell ref="B36:F36"/>
    <mergeCell ref="J36:L36"/>
    <mergeCell ref="B37:F37"/>
    <mergeCell ref="J37:L37"/>
    <mergeCell ref="B38:F38"/>
    <mergeCell ref="B39:F39"/>
    <mergeCell ref="B40:F40"/>
    <mergeCell ref="A42:L42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595959"/>
    <pageSetUpPr fitToPage="false"/>
  </sheetPr>
  <dimension ref="A1:D5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28"/>
    <col collapsed="false" customWidth="true" hidden="false" outlineLevel="0" max="3" min="3" style="0" width="60"/>
    <col collapsed="false" customWidth="true" hidden="false" outlineLevel="0" max="4" min="4" style="0" width="22"/>
  </cols>
  <sheetData>
    <row r="1" customFormat="false" ht="49.5" hidden="false" customHeight="true" outlineLevel="0" collapsed="false">
      <c r="A1" s="50" t="s">
        <v>171</v>
      </c>
      <c r="B1" s="50"/>
      <c r="C1" s="50"/>
      <c r="D1" s="50"/>
    </row>
    <row r="2" customFormat="false" ht="21.75" hidden="false" customHeight="true" outlineLevel="0" collapsed="false">
      <c r="A2" s="2" t="s">
        <v>172</v>
      </c>
      <c r="B2" s="2"/>
      <c r="C2" s="2"/>
      <c r="D2" s="2"/>
    </row>
    <row r="4" customFormat="false" ht="27.75" hidden="false" customHeight="true" outlineLevel="0" collapsed="false">
      <c r="A4" s="51" t="s">
        <v>173</v>
      </c>
      <c r="B4" s="51"/>
      <c r="C4" s="51"/>
      <c r="D4" s="51"/>
    </row>
    <row r="5" customFormat="false" ht="21.75" hidden="false" customHeight="true" outlineLevel="0" collapsed="false">
      <c r="A5" s="85" t="s">
        <v>174</v>
      </c>
      <c r="B5" s="85" t="s">
        <v>175</v>
      </c>
      <c r="C5" s="85" t="s">
        <v>176</v>
      </c>
    </row>
    <row r="6" customFormat="false" ht="37.5" hidden="false" customHeight="true" outlineLevel="0" collapsed="false">
      <c r="A6" s="86" t="s">
        <v>177</v>
      </c>
      <c r="B6" s="87" t="s">
        <v>178</v>
      </c>
      <c r="C6" s="87" t="s">
        <v>179</v>
      </c>
    </row>
    <row r="7" customFormat="false" ht="37.5" hidden="false" customHeight="true" outlineLevel="0" collapsed="false">
      <c r="A7" s="88" t="s">
        <v>180</v>
      </c>
      <c r="B7" s="89" t="s">
        <v>181</v>
      </c>
      <c r="C7" s="89" t="s">
        <v>182</v>
      </c>
    </row>
    <row r="8" customFormat="false" ht="37.5" hidden="false" customHeight="true" outlineLevel="0" collapsed="false">
      <c r="A8" s="86" t="s">
        <v>183</v>
      </c>
      <c r="B8" s="87" t="s">
        <v>184</v>
      </c>
      <c r="C8" s="87" t="s">
        <v>185</v>
      </c>
    </row>
    <row r="9" customFormat="false" ht="37.5" hidden="false" customHeight="true" outlineLevel="0" collapsed="false">
      <c r="A9" s="88" t="s">
        <v>186</v>
      </c>
      <c r="B9" s="89" t="s">
        <v>187</v>
      </c>
      <c r="C9" s="89" t="s">
        <v>188</v>
      </c>
    </row>
    <row r="12" customFormat="false" ht="27.75" hidden="false" customHeight="true" outlineLevel="0" collapsed="false">
      <c r="A12" s="51" t="s">
        <v>189</v>
      </c>
      <c r="B12" s="51"/>
      <c r="C12" s="51"/>
      <c r="D12" s="51"/>
    </row>
    <row r="13" customFormat="false" ht="21.75" hidden="false" customHeight="true" outlineLevel="0" collapsed="false">
      <c r="A13" s="85" t="s">
        <v>190</v>
      </c>
      <c r="B13" s="85" t="s">
        <v>191</v>
      </c>
      <c r="C13" s="85" t="s">
        <v>192</v>
      </c>
    </row>
    <row r="14" customFormat="false" ht="37.5" hidden="false" customHeight="true" outlineLevel="0" collapsed="false">
      <c r="A14" s="86" t="s">
        <v>193</v>
      </c>
      <c r="B14" s="87" t="s">
        <v>194</v>
      </c>
      <c r="C14" s="87" t="s">
        <v>195</v>
      </c>
    </row>
    <row r="15" customFormat="false" ht="37.5" hidden="false" customHeight="true" outlineLevel="0" collapsed="false">
      <c r="A15" s="88" t="s">
        <v>196</v>
      </c>
      <c r="B15" s="89" t="s">
        <v>197</v>
      </c>
      <c r="C15" s="89" t="s">
        <v>198</v>
      </c>
    </row>
    <row r="16" customFormat="false" ht="37.5" hidden="false" customHeight="true" outlineLevel="0" collapsed="false">
      <c r="A16" s="86" t="s">
        <v>199</v>
      </c>
      <c r="B16" s="87" t="s">
        <v>200</v>
      </c>
      <c r="C16" s="87" t="s">
        <v>201</v>
      </c>
    </row>
    <row r="17" customFormat="false" ht="37.5" hidden="false" customHeight="true" outlineLevel="0" collapsed="false">
      <c r="A17" s="88" t="s">
        <v>202</v>
      </c>
      <c r="B17" s="89" t="s">
        <v>203</v>
      </c>
      <c r="C17" s="89" t="s">
        <v>204</v>
      </c>
    </row>
    <row r="18" customFormat="false" ht="37.5" hidden="false" customHeight="true" outlineLevel="0" collapsed="false">
      <c r="A18" s="86" t="s">
        <v>205</v>
      </c>
      <c r="B18" s="87" t="s">
        <v>206</v>
      </c>
      <c r="C18" s="87" t="s">
        <v>207</v>
      </c>
    </row>
    <row r="19" customFormat="false" ht="37.5" hidden="false" customHeight="true" outlineLevel="0" collapsed="false">
      <c r="A19" s="88" t="s">
        <v>208</v>
      </c>
      <c r="B19" s="89" t="s">
        <v>209</v>
      </c>
      <c r="C19" s="89" t="s">
        <v>210</v>
      </c>
    </row>
    <row r="21" customFormat="false" ht="27.75" hidden="false" customHeight="true" outlineLevel="0" collapsed="false">
      <c r="A21" s="51" t="s">
        <v>211</v>
      </c>
      <c r="B21" s="51"/>
      <c r="C21" s="51"/>
      <c r="D21" s="51"/>
    </row>
    <row r="22" customFormat="false" ht="21.75" hidden="false" customHeight="true" outlineLevel="0" collapsed="false">
      <c r="A22" s="85" t="s">
        <v>190</v>
      </c>
      <c r="B22" s="85" t="s">
        <v>191</v>
      </c>
      <c r="C22" s="85" t="s">
        <v>192</v>
      </c>
    </row>
    <row r="23" customFormat="false" ht="37.5" hidden="false" customHeight="true" outlineLevel="0" collapsed="false">
      <c r="A23" s="86" t="s">
        <v>193</v>
      </c>
      <c r="B23" s="87" t="s">
        <v>212</v>
      </c>
      <c r="C23" s="87" t="s">
        <v>213</v>
      </c>
    </row>
    <row r="24" customFormat="false" ht="37.5" hidden="false" customHeight="true" outlineLevel="0" collapsed="false">
      <c r="A24" s="88" t="s">
        <v>196</v>
      </c>
      <c r="B24" s="89" t="s">
        <v>214</v>
      </c>
      <c r="C24" s="89" t="s">
        <v>215</v>
      </c>
    </row>
    <row r="25" customFormat="false" ht="37.5" hidden="false" customHeight="true" outlineLevel="0" collapsed="false">
      <c r="A25" s="86" t="s">
        <v>199</v>
      </c>
      <c r="B25" s="87" t="s">
        <v>216</v>
      </c>
      <c r="C25" s="87" t="s">
        <v>217</v>
      </c>
    </row>
    <row r="26" customFormat="false" ht="37.5" hidden="false" customHeight="true" outlineLevel="0" collapsed="false">
      <c r="A26" s="88" t="s">
        <v>202</v>
      </c>
      <c r="B26" s="89" t="s">
        <v>218</v>
      </c>
      <c r="C26" s="89" t="s">
        <v>219</v>
      </c>
    </row>
    <row r="27" customFormat="false" ht="37.5" hidden="false" customHeight="true" outlineLevel="0" collapsed="false">
      <c r="A27" s="86" t="s">
        <v>205</v>
      </c>
      <c r="B27" s="87" t="s">
        <v>220</v>
      </c>
      <c r="C27" s="87" t="s">
        <v>221</v>
      </c>
    </row>
    <row r="29" customFormat="false" ht="27.75" hidden="false" customHeight="true" outlineLevel="0" collapsed="false">
      <c r="A29" s="51" t="s">
        <v>222</v>
      </c>
      <c r="B29" s="51"/>
      <c r="C29" s="51"/>
      <c r="D29" s="51"/>
    </row>
    <row r="30" customFormat="false" ht="21.75" hidden="false" customHeight="true" outlineLevel="0" collapsed="false">
      <c r="A30" s="85" t="s">
        <v>190</v>
      </c>
      <c r="B30" s="85" t="s">
        <v>191</v>
      </c>
      <c r="C30" s="85" t="s">
        <v>192</v>
      </c>
    </row>
    <row r="31" customFormat="false" ht="37.5" hidden="false" customHeight="true" outlineLevel="0" collapsed="false">
      <c r="A31" s="86" t="s">
        <v>193</v>
      </c>
      <c r="B31" s="87" t="s">
        <v>223</v>
      </c>
      <c r="C31" s="87" t="s">
        <v>224</v>
      </c>
    </row>
    <row r="32" customFormat="false" ht="37.5" hidden="false" customHeight="true" outlineLevel="0" collapsed="false">
      <c r="A32" s="88" t="s">
        <v>196</v>
      </c>
      <c r="B32" s="89" t="s">
        <v>225</v>
      </c>
      <c r="C32" s="89" t="s">
        <v>226</v>
      </c>
    </row>
    <row r="33" customFormat="false" ht="37.5" hidden="false" customHeight="true" outlineLevel="0" collapsed="false">
      <c r="A33" s="86" t="s">
        <v>199</v>
      </c>
      <c r="B33" s="87" t="s">
        <v>227</v>
      </c>
      <c r="C33" s="87" t="s">
        <v>228</v>
      </c>
    </row>
    <row r="34" customFormat="false" ht="37.5" hidden="false" customHeight="true" outlineLevel="0" collapsed="false">
      <c r="A34" s="88" t="s">
        <v>202</v>
      </c>
      <c r="B34" s="89" t="s">
        <v>229</v>
      </c>
      <c r="C34" s="89" t="s">
        <v>230</v>
      </c>
    </row>
    <row r="35" customFormat="false" ht="37.5" hidden="false" customHeight="true" outlineLevel="0" collapsed="false">
      <c r="A35" s="86" t="s">
        <v>205</v>
      </c>
      <c r="B35" s="87" t="s">
        <v>231</v>
      </c>
      <c r="C35" s="87" t="s">
        <v>232</v>
      </c>
    </row>
    <row r="37" customFormat="false" ht="27.75" hidden="false" customHeight="true" outlineLevel="0" collapsed="false">
      <c r="A37" s="51" t="s">
        <v>233</v>
      </c>
      <c r="B37" s="51"/>
      <c r="C37" s="51"/>
      <c r="D37" s="51"/>
    </row>
    <row r="38" customFormat="false" ht="21.75" hidden="false" customHeight="true" outlineLevel="0" collapsed="false">
      <c r="A38" s="85" t="s">
        <v>234</v>
      </c>
      <c r="B38" s="85" t="s">
        <v>235</v>
      </c>
      <c r="C38" s="85" t="s">
        <v>236</v>
      </c>
    </row>
    <row r="39" customFormat="false" ht="37.5" hidden="false" customHeight="true" outlineLevel="0" collapsed="false">
      <c r="A39" s="86" t="s">
        <v>237</v>
      </c>
      <c r="B39" s="87" t="s">
        <v>238</v>
      </c>
      <c r="C39" s="87" t="s">
        <v>239</v>
      </c>
    </row>
    <row r="40" customFormat="false" ht="37.5" hidden="false" customHeight="true" outlineLevel="0" collapsed="false">
      <c r="A40" s="88" t="s">
        <v>240</v>
      </c>
      <c r="B40" s="89" t="s">
        <v>241</v>
      </c>
      <c r="C40" s="89" t="s">
        <v>242</v>
      </c>
    </row>
    <row r="41" customFormat="false" ht="37.5" hidden="false" customHeight="true" outlineLevel="0" collapsed="false">
      <c r="A41" s="86" t="s">
        <v>243</v>
      </c>
      <c r="B41" s="87" t="s">
        <v>244</v>
      </c>
      <c r="C41" s="87" t="s">
        <v>245</v>
      </c>
    </row>
    <row r="42" customFormat="false" ht="37.5" hidden="false" customHeight="true" outlineLevel="0" collapsed="false">
      <c r="A42" s="88" t="s">
        <v>246</v>
      </c>
      <c r="B42" s="89" t="s">
        <v>247</v>
      </c>
      <c r="C42" s="89" t="s">
        <v>248</v>
      </c>
    </row>
    <row r="43" customFormat="false" ht="37.5" hidden="false" customHeight="true" outlineLevel="0" collapsed="false">
      <c r="A43" s="86" t="s">
        <v>144</v>
      </c>
      <c r="B43" s="87" t="s">
        <v>249</v>
      </c>
      <c r="C43" s="87" t="s">
        <v>250</v>
      </c>
    </row>
    <row r="44" customFormat="false" ht="37.5" hidden="false" customHeight="true" outlineLevel="0" collapsed="false">
      <c r="A44" s="88" t="s">
        <v>79</v>
      </c>
      <c r="B44" s="89" t="s">
        <v>251</v>
      </c>
      <c r="C44" s="89" t="s">
        <v>252</v>
      </c>
    </row>
    <row r="46" customFormat="false" ht="27.75" hidden="false" customHeight="true" outlineLevel="0" collapsed="false">
      <c r="A46" s="51" t="s">
        <v>253</v>
      </c>
      <c r="B46" s="51"/>
      <c r="C46" s="51"/>
      <c r="D46" s="51"/>
    </row>
    <row r="47" customFormat="false" ht="21.75" hidden="false" customHeight="true" outlineLevel="0" collapsed="false">
      <c r="A47" s="85" t="s">
        <v>254</v>
      </c>
      <c r="B47" s="85" t="s">
        <v>255</v>
      </c>
      <c r="C47" s="85"/>
    </row>
    <row r="48" customFormat="false" ht="37.5" hidden="false" customHeight="true" outlineLevel="0" collapsed="false">
      <c r="A48" s="86" t="s">
        <v>256</v>
      </c>
      <c r="B48" s="87" t="s">
        <v>257</v>
      </c>
      <c r="C48" s="87"/>
    </row>
    <row r="49" customFormat="false" ht="37.5" hidden="false" customHeight="true" outlineLevel="0" collapsed="false">
      <c r="A49" s="88" t="s">
        <v>258</v>
      </c>
      <c r="B49" s="89" t="s">
        <v>259</v>
      </c>
      <c r="C49" s="89"/>
    </row>
    <row r="50" customFormat="false" ht="37.5" hidden="false" customHeight="true" outlineLevel="0" collapsed="false">
      <c r="A50" s="86" t="s">
        <v>260</v>
      </c>
      <c r="B50" s="87" t="s">
        <v>261</v>
      </c>
      <c r="C50" s="87"/>
    </row>
    <row r="51" customFormat="false" ht="37.5" hidden="false" customHeight="true" outlineLevel="0" collapsed="false">
      <c r="A51" s="88" t="s">
        <v>262</v>
      </c>
      <c r="B51" s="89" t="s">
        <v>263</v>
      </c>
      <c r="C51" s="89"/>
    </row>
    <row r="52" customFormat="false" ht="37.5" hidden="false" customHeight="true" outlineLevel="0" collapsed="false">
      <c r="A52" s="86" t="s">
        <v>264</v>
      </c>
      <c r="B52" s="87" t="s">
        <v>265</v>
      </c>
      <c r="C52" s="87"/>
    </row>
    <row r="53" customFormat="false" ht="37.5" hidden="false" customHeight="true" outlineLevel="0" collapsed="false">
      <c r="A53" s="88" t="s">
        <v>266</v>
      </c>
      <c r="B53" s="89" t="s">
        <v>267</v>
      </c>
      <c r="C53" s="89"/>
    </row>
    <row r="54" customFormat="false" ht="30" hidden="false" customHeight="true" outlineLevel="0" collapsed="false">
      <c r="A54" s="90" t="s">
        <v>268</v>
      </c>
      <c r="B54" s="90"/>
      <c r="C54" s="90"/>
      <c r="D54" s="90"/>
    </row>
  </sheetData>
  <mergeCells count="9">
    <mergeCell ref="A1:D1"/>
    <mergeCell ref="A2:D2"/>
    <mergeCell ref="A4:D4"/>
    <mergeCell ref="A12:D12"/>
    <mergeCell ref="A21:D21"/>
    <mergeCell ref="A29:D29"/>
    <mergeCell ref="A37:D37"/>
    <mergeCell ref="A46:D46"/>
    <mergeCell ref="A54:D54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2026-04-03T10:03:17Z</dcterms:created>
  <dc:creator>openpyxl</dc:creator>
  <dc:description/>
  <dc:language>en-US</dc:language>
  <cp:lastModifiedBy/>
  <dcterms:modified xsi:type="dcterms:W3CDTF">2026-04-03T10:03:17Z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