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ccf7fc4c8c4d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3e31b70be5e54dec"/>
    <x:sheet xmlns:r="http://schemas.openxmlformats.org/officeDocument/2006/relationships" name="Template" sheetId="2" r:id="Rfe63d8cf6baa4142"/>
    <x:sheet xmlns:r="http://schemas.openxmlformats.org/officeDocument/2006/relationships" name="How to use" sheetId="3" r:id="Rdac347052437442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2563EB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2563EB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2563EB"/>
      </x:patternFill>
    </x:fill>
    <x:fill>
      <x:patternFill patternType="solid">
        <x:fgColor rgb="DBEAFE"/>
      </x:patternFill>
    </x:fill>
    <x:fill>
      <x:patternFill patternType="solid">
        <x:fgColor rgb="3B82F6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2563EB"/>
      </x:top>
    </x:border>
    <x:border>
      <x:right>
        <x:color rgb="CBD5E1"/>
      </x:right>
      <x:top>
        <x:color rgb="2563EB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2563EB"/>
      </x:top>
    </x:border>
    <x:border>
      <x:right>
        <x:color rgb="CBD5E1"/>
      </x:right>
      <x:top>
        <x:color rgb="2563EB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4e01159b1a45d8" /><Relationship Type="http://schemas.openxmlformats.org/officeDocument/2006/relationships/theme" Target="/xl/theme/theme1.xml" Id="R14dd270e02004b04" /><Relationship Type="http://schemas.openxmlformats.org/officeDocument/2006/relationships/sharedStrings" Target="/xl/sharedStrings.xml" Id="R7bd5433ccbc84fa9" /><Relationship Type="http://schemas.openxmlformats.org/officeDocument/2006/relationships/worksheet" Target="/xl/worksheets/sheet1.xml" Id="R3e31b70be5e54dec" /><Relationship Type="http://schemas.openxmlformats.org/officeDocument/2006/relationships/worksheet" Target="/xl/worksheets/sheet2.xml" Id="Rfe63d8cf6baa4142" /><Relationship Type="http://schemas.openxmlformats.org/officeDocument/2006/relationships/worksheet" Target="/xl/worksheets/sheet3.xml" Id="Rdac347052437442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2b0bce695b754365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2b0bce695b75436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9488092767d466f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Digital Marketing Dashboard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99290</x:v>
      </x:c>
      <x:c r="B5" s="89"/>
      <x:c r="C5" s="114" t="n">
        <x:f>SUM(Template!J:J)</x:f>
        <x:v>239747</x:v>
      </x:c>
      <x:c r="D5" s="89"/>
      <x:c r="E5" s="120" t="n">
        <x:f>IF(SUM(Template!F:F)=0,0,SUM(Template!J:J)/SUM(Template!F:F))</x:f>
        <x:v>2.4146137576795246</x:v>
      </x:c>
      <x:c r="F5" s="89"/>
      <x:c r="G5" s="122" t="n">
        <x:f>IF(SUM(Template!I:I)=0,0,SUM(Template!F:F)/SUM(Template!I:I))</x:f>
        <x:v>49.84437751004016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0</x:v>
      </x:c>
      <x:c r="C10" s="127" t="n">
        <x:f>SUMIF(Template!C:C,A10,Template!J:J)</x:f>
        <x:v>0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26954</x:v>
      </x:c>
      <x:c r="C11" s="127" t="n">
        <x:f>SUMIF(Template!C:C,A11,Template!J:J)</x:f>
        <x:v>68508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0</x:v>
      </x:c>
      <x:c r="C12" s="127" t="n">
        <x:f>SUMIF(Template!C:C,A12,Template!J:J)</x:f>
        <x:v>0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0</x:v>
      </x:c>
      <x:c r="C13" s="127" t="n">
        <x:f>SUMIF(Template!C:C,A13,Template!J:J)</x:f>
        <x:v>0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5115</x:v>
      </x:c>
      <x:c r="C14" s="127" t="n">
        <x:f>SUMIF(Template!C:C,A14,Template!J:J)</x:f>
        <x:v>2120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19697</x:v>
      </x:c>
      <x:c r="C15" s="127" t="n">
        <x:f>SUMIF(Template!C:C,A15,Template!J:J)</x:f>
        <x:v>64800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37782</x:v>
      </x:c>
      <x:c r="C16" s="127" t="n">
        <x:f>SUMIF(Template!C:C,A16,Template!J:J)</x:f>
        <x:v>67358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3B82F6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69488092767d466f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3B82F6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980000019073486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Digital Initiative 1</x:v>
      </x:c>
      <x:c r="C2" s="44" t="str">
        <x:v>Content</x:v>
      </x:c>
      <x:c r="D2" s="44" t="str">
        <x:v>Content Owner</x:v>
      </x:c>
      <x:c r="E2" s="62" t="n">
        <x:v>6452</x:v>
      </x:c>
      <x:c r="F2" s="62" t="n">
        <x:v>7169</x:v>
      </x:c>
      <x:c r="G2" s="44" t="n">
        <x:v>81849</x:v>
      </x:c>
      <x:c r="H2" s="44" t="n">
        <x:v>2045</x:v>
      </x:c>
      <x:c r="I2" s="44" t="n">
        <x:v>320</x:v>
      </x:c>
      <x:c r="J2" s="62" t="n">
        <x:v>17467</x:v>
      </x:c>
      <x:c r="K2" s="66" t="n">
        <x:f>IF(G2=0,0,H2/G2)</x:f>
        <x:v>0.02498503341519139</x:v>
      </x:c>
      <x:c r="L2" s="70" t="n">
        <x:f>IF(H2=0,0,F2/H2)</x:f>
        <x:v>3.5056234718826405</x:v>
      </x:c>
      <x:c r="M2" s="70" t="n">
        <x:f>IF(I2=0,0,F2/I2)</x:f>
        <x:v>22.403125</x:v>
      </x:c>
      <x:c r="N2" s="74" t="n">
        <x:f>IF(F2=0,0,J2/F2)</x:f>
        <x:v>2.4364625470776957</x:v>
      </x:c>
      <x:c r="O2" s="45" t="str">
        <x:v>On Hold</x:v>
      </x:c>
    </x:row>
    <x:row r="3">
      <x:c r="A3" s="58" t="n">
        <x:v>46149</x:v>
      </x:c>
      <x:c r="B3" s="44" t="str">
        <x:v>Digital Initiative 2</x:v>
      </x:c>
      <x:c r="C3" s="44" t="str">
        <x:v>Referral</x:v>
      </x:c>
      <x:c r="D3" s="44" t="str">
        <x:v>SEO Specialist</x:v>
      </x:c>
      <x:c r="E3" s="62" t="n">
        <x:v>6470</x:v>
      </x:c>
      <x:c r="F3" s="62" t="n">
        <x:v>5911</x:v>
      </x:c>
      <x:c r="G3" s="44" t="n">
        <x:v>102700</x:v>
      </x:c>
      <x:c r="H3" s="44" t="n">
        <x:v>1612</x:v>
      </x:c>
      <x:c r="I3" s="44" t="n">
        <x:v>69</x:v>
      </x:c>
      <x:c r="J3" s="62" t="n">
        <x:v>12144</x:v>
      </x:c>
      <x:c r="K3" s="66" t="n">
        <x:f>IF(G3=0,0,H3/G3)</x:f>
        <x:v>0.01569620253164557</x:v>
      </x:c>
      <x:c r="L3" s="70" t="n">
        <x:f>IF(H3=0,0,F3/H3)</x:f>
        <x:v>3.6668734491315136</x:v>
      </x:c>
      <x:c r="M3" s="70" t="n">
        <x:f>IF(I3=0,0,F3/I3)</x:f>
        <x:v>85.66666666666667</x:v>
      </x:c>
      <x:c r="N3" s="74" t="n">
        <x:f>IF(F3=0,0,J3/F3)</x:f>
        <x:v>2.054474708171206</x:v>
      </x:c>
      <x:c r="O3" s="45" t="str">
        <x:v>In Progress</x:v>
      </x:c>
    </x:row>
    <x:row r="4">
      <x:c r="A4" s="58" t="n">
        <x:v>46152</x:v>
      </x:c>
      <x:c r="B4" s="44" t="str">
        <x:v>Digital Initiative 3</x:v>
      </x:c>
      <x:c r="C4" s="44" t="str">
        <x:v>Google Ads</x:v>
      </x:c>
      <x:c r="D4" s="44" t="str">
        <x:v>Designer</x:v>
      </x:c>
      <x:c r="E4" s="62" t="n">
        <x:v>9221</x:v>
      </x:c>
      <x:c r="F4" s="62" t="n">
        <x:v>6933</x:v>
      </x:c>
      <x:c r="G4" s="44" t="n">
        <x:v>116139</x:v>
      </x:c>
      <x:c r="H4" s="44" t="n">
        <x:v>2992</x:v>
      </x:c>
      <x:c r="I4" s="44" t="n">
        <x:v>158</x:v>
      </x:c>
      <x:c r="J4" s="62" t="n">
        <x:v>24336</x:v>
      </x:c>
      <x:c r="K4" s="66" t="n">
        <x:f>IF(G4=0,0,H4/G4)</x:f>
        <x:v>0.02576223318609597</x:v>
      </x:c>
      <x:c r="L4" s="70" t="n">
        <x:f>IF(H4=0,0,F4/H4)</x:f>
        <x:v>2.317179144385027</x:v>
      </x:c>
      <x:c r="M4" s="70" t="n">
        <x:f>IF(I4=0,0,F4/I4)</x:f>
        <x:v>43.879746835443036</x:v>
      </x:c>
      <x:c r="N4" s="74" t="n">
        <x:f>IF(F4=0,0,J4/F4)</x:f>
        <x:v>3.510168758113371</x:v>
      </x:c>
      <x:c r="O4" s="45" t="str">
        <x:v>On Hold</x:v>
      </x:c>
    </x:row>
    <x:row r="5">
      <x:c r="A5" s="58" t="n">
        <x:v>46155</x:v>
      </x:c>
      <x:c r="B5" s="44" t="str">
        <x:v>Digital Initiative 4</x:v>
      </x:c>
      <x:c r="C5" s="44" t="str">
        <x:v>Content</x:v>
      </x:c>
      <x:c r="D5" s="44" t="str">
        <x:v>Designer</x:v>
      </x:c>
      <x:c r="E5" s="62" t="n">
        <x:v>11265</x:v>
      </x:c>
      <x:c r="F5" s="62" t="n">
        <x:v>12528</x:v>
      </x:c>
      <x:c r="G5" s="44" t="n">
        <x:v>96160</x:v>
      </x:c>
      <x:c r="H5" s="44" t="n">
        <x:v>970</x:v>
      </x:c>
      <x:c r="I5" s="44" t="n">
        <x:v>283</x:v>
      </x:c>
      <x:c r="J5" s="62" t="n">
        <x:v>47333</x:v>
      </x:c>
      <x:c r="K5" s="66" t="n">
        <x:f>IF(G5=0,0,H5/G5)</x:f>
        <x:v>0.010087354409317803</x:v>
      </x:c>
      <x:c r="L5" s="70" t="n">
        <x:f>IF(H5=0,0,F5/H5)</x:f>
        <x:v>12.915463917525773</x:v>
      </x:c>
      <x:c r="M5" s="70" t="n">
        <x:f>IF(I5=0,0,F5/I5)</x:f>
        <x:v>44.26855123674912</x:v>
      </x:c>
      <x:c r="N5" s="74" t="n">
        <x:f>IF(F5=0,0,J5/F5)</x:f>
        <x:v>3.7781768837803322</x:v>
      </x:c>
      <x:c r="O5" s="45" t="str">
        <x:v>Not Started</x:v>
      </x:c>
    </x:row>
    <x:row r="6">
      <x:c r="A6" s="58" t="n">
        <x:v>46158</x:v>
      </x:c>
      <x:c r="B6" s="44" t="str">
        <x:v>Digital Initiative 5</x:v>
      </x:c>
      <x:c r="C6" s="44" t="str">
        <x:v>Referral</x:v>
      </x:c>
      <x:c r="D6" s="44" t="str">
        <x:v>Marketing Lead</x:v>
      </x:c>
      <x:c r="E6" s="62" t="n">
        <x:v>8658</x:v>
      </x:c>
      <x:c r="F6" s="62" t="n">
        <x:v>9872</x:v>
      </x:c>
      <x:c r="G6" s="44" t="n">
        <x:v>85732</x:v>
      </x:c>
      <x:c r="H6" s="44" t="n">
        <x:v>2878</x:v>
      </x:c>
      <x:c r="I6" s="44" t="n">
        <x:v>217</x:v>
      </x:c>
      <x:c r="J6" s="62" t="n">
        <x:v>29864</x:v>
      </x:c>
      <x:c r="K6" s="66" t="n">
        <x:f>IF(G6=0,0,H6/G6)</x:f>
        <x:v>0.033569728922689314</x:v>
      </x:c>
      <x:c r="L6" s="70" t="n">
        <x:f>IF(H6=0,0,F6/H6)</x:f>
        <x:v>3.430159833217512</x:v>
      </x:c>
      <x:c r="M6" s="70" t="n">
        <x:f>IF(I6=0,0,F6/I6)</x:f>
        <x:v>45.49308755760369</x:v>
      </x:c>
      <x:c r="N6" s="74" t="n">
        <x:f>IF(F6=0,0,J6/F6)</x:f>
        <x:v>3.0251215559157214</x:v>
      </x:c>
      <x:c r="O6" s="45" t="str">
        <x:v>On Hold</x:v>
      </x:c>
    </x:row>
    <x:row r="7">
      <x:c r="A7" s="58" t="n">
        <x:v>46161</x:v>
      </x:c>
      <x:c r="B7" s="44" t="str">
        <x:v>Digital Initiative 6</x:v>
      </x:c>
      <x:c r="C7" s="44" t="str">
        <x:v>Influencer</x:v>
      </x:c>
      <x:c r="D7" s="44" t="str">
        <x:v>Performance Marketer</x:v>
      </x:c>
      <x:c r="E7" s="62" t="n">
        <x:v>4708</x:v>
      </x:c>
      <x:c r="F7" s="62" t="n">
        <x:v>5115</x:v>
      </x:c>
      <x:c r="G7" s="44" t="n">
        <x:v>25858</x:v>
      </x:c>
      <x:c r="H7" s="44" t="n">
        <x:v>480</x:v>
      </x:c>
      <x:c r="I7" s="44" t="n">
        <x:v>21</x:v>
      </x:c>
      <x:c r="J7" s="62" t="n">
        <x:v>2120</x:v>
      </x:c>
      <x:c r="K7" s="66" t="n">
        <x:f>IF(G7=0,0,H7/G7)</x:f>
        <x:v>0.018562920566169077</x:v>
      </x:c>
      <x:c r="L7" s="70" t="n">
        <x:f>IF(H7=0,0,F7/H7)</x:f>
        <x:v>10.65625</x:v>
      </x:c>
      <x:c r="M7" s="70" t="n">
        <x:f>IF(I7=0,0,F7/I7)</x:f>
        <x:v>243.57142857142858</x:v>
      </x:c>
      <x:c r="N7" s="74" t="n">
        <x:f>IF(F7=0,0,J7/F7)</x:f>
        <x:v>0.4144672531769306</x:v>
      </x:c>
      <x:c r="O7" s="45" t="str">
        <x:v>On Hold</x:v>
      </x:c>
    </x:row>
    <x:row r="8">
      <x:c r="A8" s="58" t="n">
        <x:v>46164</x:v>
      </x:c>
      <x:c r="B8" s="44" t="str">
        <x:v>Digital Initiative 7</x:v>
      </x:c>
      <x:c r="C8" s="44" t="str">
        <x:v>Direct</x:v>
      </x:c>
      <x:c r="D8" s="44" t="str">
        <x:v>Performance Marketer</x:v>
      </x:c>
      <x:c r="E8" s="62" t="n">
        <x:v>5193</x:v>
      </x:c>
      <x:c r="F8" s="62" t="n">
        <x:v>5121</x:v>
      </x:c>
      <x:c r="G8" s="44" t="n">
        <x:v>95371</x:v>
      </x:c>
      <x:c r="H8" s="44" t="n">
        <x:v>1975</x:v>
      </x:c>
      <x:c r="I8" s="44" t="n">
        <x:v>16</x:v>
      </x:c>
      <x:c r="J8" s="62" t="n">
        <x:v>1716</x:v>
      </x:c>
      <x:c r="K8" s="66" t="n">
        <x:f>IF(G8=0,0,H8/G8)</x:f>
        <x:v>0.020708601147099222</x:v>
      </x:c>
      <x:c r="L8" s="70" t="n">
        <x:f>IF(H8=0,0,F8/H8)</x:f>
        <x:v>2.592911392405063</x:v>
      </x:c>
      <x:c r="M8" s="70" t="n">
        <x:f>IF(I8=0,0,F8/I8)</x:f>
        <x:v>320.0625</x:v>
      </x:c>
      <x:c r="N8" s="74" t="n">
        <x:f>IF(F8=0,0,J8/F8)</x:f>
        <x:v>0.3350908025776216</x:v>
      </x:c>
      <x:c r="O8" s="45" t="str">
        <x:v>Not Started</x:v>
      </x:c>
    </x:row>
    <x:row r="9">
      <x:c r="A9" s="58" t="n">
        <x:v>46167</x:v>
      </x:c>
      <x:c r="B9" s="44" t="str">
        <x:v>Digital Initiative 8</x:v>
      </x:c>
      <x:c r="C9" s="44" t="str">
        <x:v>Google Ads</x:v>
      </x:c>
      <x:c r="D9" s="44" t="str">
        <x:v>Performance Marketer</x:v>
      </x:c>
      <x:c r="E9" s="62" t="n">
        <x:v>11835</x:v>
      </x:c>
      <x:c r="F9" s="62" t="n">
        <x:v>13425</x:v>
      </x:c>
      <x:c r="G9" s="44" t="n">
        <x:v>47284</x:v>
      </x:c>
      <x:c r="H9" s="44" t="n">
        <x:v>716</x:v>
      </x:c>
      <x:c r="I9" s="44" t="n">
        <x:v>242</x:v>
      </x:c>
      <x:c r="J9" s="62" t="n">
        <x:v>37260</x:v>
      </x:c>
      <x:c r="K9" s="66" t="n">
        <x:f>IF(G9=0,0,H9/G9)</x:f>
        <x:v>0.015142542932070045</x:v>
      </x:c>
      <x:c r="L9" s="70" t="n">
        <x:f>IF(H9=0,0,F9/H9)</x:f>
        <x:v>18.75</x:v>
      </x:c>
      <x:c r="M9" s="70" t="n">
        <x:f>IF(I9=0,0,F9/I9)</x:f>
        <x:v>55.47520661157025</x:v>
      </x:c>
      <x:c r="N9" s="74" t="n">
        <x:f>IF(F9=0,0,J9/F9)</x:f>
        <x:v>2.775418994413408</x:v>
      </x:c>
      <x:c r="O9" s="45" t="str">
        <x:v>Not Started</x:v>
      </x:c>
    </x:row>
    <x:row r="10">
      <x:c r="A10" s="58" t="n">
        <x:v>46170</x:v>
      </x:c>
      <x:c r="B10" s="44" t="str">
        <x:v>Digital Initiative 9</x:v>
      </x:c>
      <x:c r="C10" s="44" t="str">
        <x:v>Referral</x:v>
      </x:c>
      <x:c r="D10" s="44" t="str">
        <x:v>Designer</x:v>
      </x:c>
      <x:c r="E10" s="62" t="n">
        <x:v>11654</x:v>
      </x:c>
      <x:c r="F10" s="62" t="n">
        <x:v>12814</x:v>
      </x:c>
      <x:c r="G10" s="44" t="n">
        <x:v>111801</x:v>
      </x:c>
      <x:c r="H10" s="44" t="n">
        <x:v>2685</x:v>
      </x:c>
      <x:c r="I10" s="44" t="n">
        <x:v>143</x:v>
      </x:c>
      <x:c r="J10" s="62" t="n">
        <x:v>22848</x:v>
      </x:c>
      <x:c r="K10" s="66" t="n">
        <x:f>IF(G10=0,0,H10/G10)</x:f>
        <x:v>0.02401588536775163</x:v>
      </x:c>
      <x:c r="L10" s="70" t="n">
        <x:f>IF(H10=0,0,F10/H10)</x:f>
        <x:v>4.77243947858473</x:v>
      </x:c>
      <x:c r="M10" s="70" t="n">
        <x:f>IF(I10=0,0,F10/I10)</x:f>
        <x:v>89.60839160839161</x:v>
      </x:c>
      <x:c r="N10" s="74" t="n">
        <x:f>IF(F10=0,0,J10/F10)</x:f>
        <x:v>1.7830497892929609</x:v>
      </x:c>
      <x:c r="O10" s="45" t="str">
        <x:v>In Progress</x:v>
      </x:c>
    </x:row>
    <x:row r="11">
      <x:c r="A11" s="58" t="n">
        <x:v>46173</x:v>
      </x:c>
      <x:c r="B11" s="44" t="str">
        <x:v>Digital Initiative 10</x:v>
      </x:c>
      <x:c r="C11" s="44" t="str">
        <x:v>Direct</x:v>
      </x:c>
      <x:c r="D11" s="44" t="str">
        <x:v>Agency</x:v>
      </x:c>
      <x:c r="E11" s="62" t="n">
        <x:v>4518</x:v>
      </x:c>
      <x:c r="F11" s="62" t="n">
        <x:v>4621</x:v>
      </x:c>
      <x:c r="G11" s="44" t="n">
        <x:v>41789</x:v>
      </x:c>
      <x:c r="H11" s="44" t="n">
        <x:v>1689</x:v>
      </x:c>
      <x:c r="I11" s="44" t="n">
        <x:v>374</x:v>
      </x:c>
      <x:c r="J11" s="62" t="n">
        <x:v>35245</x:v>
      </x:c>
      <x:c r="K11" s="66" t="n">
        <x:f>IF(G11=0,0,H11/G11)</x:f>
        <x:v>0.04041733470530522</x:v>
      </x:c>
      <x:c r="L11" s="70" t="n">
        <x:f>IF(H11=0,0,F11/H11)</x:f>
        <x:v>2.7359384251036114</x:v>
      </x:c>
      <x:c r="M11" s="70" t="n">
        <x:f>IF(I11=0,0,F11/I11)</x:f>
        <x:v>12.355614973262032</x:v>
      </x:c>
      <x:c r="N11" s="74" t="n">
        <x:f>IF(F11=0,0,J11/F11)</x:f>
        <x:v>7.62713698333694</x:v>
      </x:c>
      <x:c r="O11" s="45" t="str">
        <x:v>In Progress</x:v>
      </x:c>
    </x:row>
    <x:row r="12">
      <x:c r="A12" s="58" t="n">
        <x:v>46176</x:v>
      </x:c>
      <x:c r="B12" s="44" t="str">
        <x:v>Digital Initiative 11</x:v>
      </x:c>
      <x:c r="C12" s="44" t="str">
        <x:v>Referral</x:v>
      </x:c>
      <x:c r="D12" s="44" t="str">
        <x:v>Agency</x:v>
      </x:c>
      <x:c r="E12" s="62" t="n">
        <x:v>7996</x:v>
      </x:c>
      <x:c r="F12" s="62" t="n">
        <x:v>9185</x:v>
      </x:c>
      <x:c r="G12" s="44" t="n">
        <x:v>67346</x:v>
      </x:c>
      <x:c r="H12" s="44" t="n">
        <x:v>2966</x:v>
      </x:c>
      <x:c r="I12" s="44" t="n">
        <x:v>42</x:v>
      </x:c>
      <x:c r="J12" s="62" t="n">
        <x:v>2502</x:v>
      </x:c>
      <x:c r="K12" s="66" t="n">
        <x:f>IF(G12=0,0,H12/G12)</x:f>
        <x:v>0.04404121996852077</x:v>
      </x:c>
      <x:c r="L12" s="70" t="n">
        <x:f>IF(H12=0,0,F12/H12)</x:f>
        <x:v>3.0967633175994607</x:v>
      </x:c>
      <x:c r="M12" s="70" t="n">
        <x:f>IF(I12=0,0,F12/I12)</x:f>
        <x:v>218.6904761904762</x:v>
      </x:c>
      <x:c r="N12" s="74" t="n">
        <x:f>IF(F12=0,0,J12/F12)</x:f>
        <x:v>0.2724006532389766</x:v>
      </x:c>
      <x:c r="O12" s="45" t="str">
        <x:v>In Progress</x:v>
      </x:c>
    </x:row>
    <x:row r="13">
      <x:c r="A13" s="59" t="n">
        <x:v>46179</x:v>
      </x:c>
      <x:c r="B13" s="47" t="str">
        <x:v>Digital Initiative 12</x:v>
      </x:c>
      <x:c r="C13" s="47" t="str">
        <x:v>Google Ads</x:v>
      </x:c>
      <x:c r="D13" s="47" t="str">
        <x:v>Performance Marketer</x:v>
      </x:c>
      <x:c r="E13" s="63" t="n">
        <x:v>8256</x:v>
      </x:c>
      <x:c r="F13" s="63" t="n">
        <x:v>6596</x:v>
      </x:c>
      <x:c r="G13" s="47" t="n">
        <x:v>21681</x:v>
      </x:c>
      <x:c r="H13" s="47" t="n">
        <x:v>4282</x:v>
      </x:c>
      <x:c r="I13" s="47" t="n">
        <x:v>107</x:v>
      </x:c>
      <x:c r="J13" s="63" t="n">
        <x:v>6912</x:v>
      </x:c>
      <x:c r="K13" s="67" t="n">
        <x:f>IF(G13=0,0,H13/G13)</x:f>
        <x:v>0.19750011530833447</x:v>
      </x:c>
      <x:c r="L13" s="71" t="n">
        <x:f>IF(H13=0,0,F13/H13)</x:f>
        <x:v>1.540401681457263</x:v>
      </x:c>
      <x:c r="M13" s="71" t="n">
        <x:f>IF(I13=0,0,F13/I13)</x:f>
        <x:v>61.64485981308411</x:v>
      </x:c>
      <x:c r="N13" s="75" t="n">
        <x:f>IF(F13=0,0,J13/F13)</x:f>
        <x:v>1.0479078229229837</x:v>
      </x:c>
      <x:c r="O13" s="48" t="str">
        <x:v>Not Started</x:v>
      </x:c>
    </x:row>
  </x:sheetData>
  <x:conditionalFormatting sqref="N2:N13">
    <x:cfRule type="dataBar" priority="1">
      <x:dataBar>
        <x:cfvo type="min"/>
        <x:cfvo type="max"/>
        <x:color rgb="3B82F6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3B82F6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Digital Marketing Dashboard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