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Supplier Data" sheetId="3" state="visible" r:id="rId5"/>
    <sheet name="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<sst xmlns="http://schemas.openxmlformats.org/spreadsheetml/2006/main" count="40" uniqueCount="39">
  <si>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How to Use  —  Supplier Performance Scorecard</t>
  </si>
  <si>
    <t xml:space="preserve">by ExcelGuru.io  |  ExcelGuru.io  |  Score and rank your suppliers on delivery, quality, price and lead time</t>
  </si>
  <si>
    <t xml:space="preserve">1. List your suppliers</t>
  </si>
  <si>
    <t xml:space="preserve">On the Supplier Data sheet, enter each supplier with their on-time %, quality %, price score and lead time.</t>
  </si>
  <si>
    <t xml:space="preserve">2. Let it score</t>
  </si>
  <si>
    <t xml:space="preserve">A weighted overall score and a Preferred / Approved / Review rating calculate for each supplier.</t>
  </si>
  <si>
    <t xml:space="preserve">3. Read the ranking</t>
  </si>
  <si>
    <t xml:space="preserve">The KPI cards show your average scores and name your top supplier automatically.</t>
  </si>
  <si>
    <t xml:space="preserve">4. Compare visually</t>
  </si>
  <si>
    <t xml:space="preserve">The score bars and rating ring show who to keep, coach or replace at a glance.</t>
  </si>
  <si>
    <t xml:space="preserve">Supplier Performance Scorecard</t>
  </si>
  <si>
    <t xml:space="preserve">by ExcelGuru.io   |   Rank every vendor on delivery, quality, price and lead time in one view</t>
  </si>
  <si>
    <t xml:space="preserve">SUPPLIERS</t>
  </si>
  <si>
    <t xml:space="preserve">AVG SCORE</t>
  </si>
  <si>
    <t xml:space="preserve">AVG ON-TIME %</t>
  </si>
  <si>
    <t xml:space="preserve">AVG QUALITY %</t>
  </si>
  <si>
    <t xml:space="preserve">PREFERRED</t>
  </si>
  <si>
    <t xml:space="preserve">TOP SUPPLIER</t>
  </si>
  <si>
    <t xml:space="preserve">Supplier Scorecard Data</t>
  </si>
  <si>
    <t xml:space="preserve">Supplier</t>
  </si>
  <si>
    <t xml:space="preserve">Orders</t>
  </si>
  <si>
    <t xml:space="preserve">On-Time %</t>
  </si>
  <si>
    <t xml:space="preserve">Quality %</t>
  </si>
  <si>
    <t xml:space="preserve">Price Score</t>
  </si>
  <si>
    <t xml:space="preserve">Lead Days</t>
  </si>
  <si>
    <t xml:space="preserve">Lead Score</t>
  </si>
  <si>
    <t xml:space="preserve">Overall Score</t>
  </si>
  <si>
    <t xml:space="preserve">Rating</t>
  </si>
  <si>
    <t xml:space="preserve">Acme Components</t>
  </si>
  <si>
    <t xml:space="preserve">BlueRiver Supplies</t>
  </si>
  <si>
    <t xml:space="preserve">Meridian Parts</t>
  </si>
  <si>
    <t xml:space="preserve">Summit Fasteners</t>
  </si>
  <si>
    <t xml:space="preserve">Northgate Industrial</t>
  </si>
  <si>
    <t xml:space="preserve">Vertex Tooling</t>
  </si>
  <si>
    <t xml:space="preserve">Zephyr Materials</t>
  </si>
  <si>
    <t xml:space="preserve">Count</t>
  </si>
  <si>
    <t xml:space="preserve">Preferred</t>
  </si>
  <si>
    <t xml:space="preserve">Approved</t>
  </si>
  <si>
    <t xml:space="preserve">Review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</si>
</sst>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6"/>
      <color rgb="FF1A5C35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3"/>
      <color rgb="FFFFFFFF"/>
      <name val="Arial"/>
      <family val="0"/>
      <charset val="1"/>
    </font>
    <font>
      <sz val="1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A5C35"/>
        <bgColor rgb="FF2E7D5B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2E7D5B"/>
      </patternFill>
    </fill>
    <fill>
      <patternFill patternType="solid">
        <fgColor rgb="FF2E7D5B"/>
        <bgColor rgb="FF008080"/>
      </patternFill>
    </fill>
    <fill>
      <patternFill patternType="solid">
        <fgColor rgb="FFFFF8E1"/>
        <bgColor rgb="FFF0FAF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D8E8DF"/>
      </left>
      <right style="thin">
        <color rgb="FFD8E8DF"/>
      </right>
      <top style="thin">
        <color rgb="FFD8E8DF"/>
      </top>
      <bottom style="thin">
        <color rgb="FFD8E8D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1A5C35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8A5A00"/>
      </font>
      <fill>
        <patternFill>
          <bgColor rgb="FFFCE9B8"/>
        </patternFill>
      </fill>
    </dxf>
    <dxf>
      <font>
        <name val="Arial"/>
        <charset val="1"/>
        <family val="0"/>
        <b val="1"/>
        <color rgb="FF9C1B1B"/>
      </font>
      <fill>
        <patternFill>
          <bgColor rgb="FFF8CBC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78787"/>
      <rgbColor rgb="FF9999FF"/>
      <rgbColor rgb="FFC0392B"/>
      <rgbColor rgb="FFFFF8E1"/>
      <rgbColor rgb="FFF0FA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8DF"/>
      <rgbColor rgb="FFC9EFD6"/>
      <rgbColor rgb="FFFCE9B8"/>
      <rgbColor rgb="FFC9DECF"/>
      <rgbColor rgb="FFFF99CC"/>
      <rgbColor rgb="FFCC99FF"/>
      <rgbColor rgb="FFF8CBCB"/>
      <rgbColor rgb="FF3366FF"/>
      <rgbColor rgb="FF3AB86A"/>
      <rgbColor rgb="FF99CC00"/>
      <rgbColor rgb="FFFFCC00"/>
      <rgbColor rgb="FFFF9900"/>
      <rgbColor rgb="FFFF6600"/>
      <rgbColor rgb="FF4F81BD"/>
      <rgbColor rgb="FF969696"/>
      <rgbColor rgb="FF003366"/>
      <rgbColor rgb="FF2E7D5B"/>
      <rgbColor rgb="FF003300"/>
      <rgbColor rgb="FF333300"/>
      <rgbColor rgb="FF9C1B1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Overall Score by Supplier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'Supplier Data'!H2</c:f>
              <c:strCache>
                <c:ptCount val="1"/>
                <c:pt idx="0">
                  <c:v>Overall Score</c:v>
                </c:pt>
              </c:strCache>
            </c:strRef>
          </c:tx>
          <c:spPr>
            <a:solidFill>
              <a:srgbClr val="3ab86a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'Supplier Data'!$A$3:$A$9</c:f>
              <c:strCache>
                <c:ptCount val="7"/>
                <c:pt idx="0">
                  <c:v>Acme Components</c:v>
                </c:pt>
                <c:pt idx="1">
                  <c:v>BlueRiver Supplies</c:v>
                </c:pt>
                <c:pt idx="2">
                  <c:v>Meridian Parts</c:v>
                </c:pt>
                <c:pt idx="3">
                  <c:v>Summit Fasteners</c:v>
                </c:pt>
                <c:pt idx="4">
                  <c:v>Northgate Industrial</c:v>
                </c:pt>
                <c:pt idx="5">
                  <c:v>Vertex Tooling</c:v>
                </c:pt>
                <c:pt idx="6">
                  <c:v>Zephyr Materials</c:v>
                </c:pt>
              </c:strCache>
            </c:strRef>
          </c:cat>
          <c:val>
            <c:numRef>
              <c:f>'Supplier Data'!$H$3:$H$9</c:f>
              <c:numCache>
                <c:formatCode>0.0</c:formatCode>
                <c:ptCount val="7"/>
                <c:pt idx="0">
                  <c:v>95.5</c:v>
                </c:pt>
                <c:pt idx="1">
                  <c:v>90.1</c:v>
                </c:pt>
                <c:pt idx="2">
                  <c:v>87.4</c:v>
                </c:pt>
                <c:pt idx="3">
                  <c:v>82</c:v>
                </c:pt>
                <c:pt idx="4">
                  <c:v>77.7</c:v>
                </c:pt>
                <c:pt idx="5">
                  <c:v>63.6</c:v>
                </c:pt>
                <c:pt idx="6">
                  <c:v>57.9</c:v>
                </c:pt>
              </c:numCache>
            </c:numRef>
          </c:val>
        </c:ser>
        <c:gapWidth val="150"/>
        <c:overlap val="0"/>
        <c:axId val="45358794"/>
        <c:axId val="51752473"/>
      </c:barChart>
      <c:catAx>
        <c:axId val="4535879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1752473"/>
        <c:crosses val="autoZero"/>
        <c:auto val="1"/>
        <c:lblAlgn val="ctr"/>
        <c:lblOffset val="100"/>
        <c:noMultiLvlLbl val="0"/>
      </c:catAx>
      <c:valAx>
        <c:axId val="51752473"/>
        <c:scaling>
          <c:orientation val="minMax"/>
          <c:max val="100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535879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Suppliers by Rating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Summary!B1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1a5c35"/>
              </a:solidFill>
              <a:ln w="0">
                <a:noFill/>
              </a:ln>
            </c:spPr>
          </c:dPt>
          <c:dPt>
            <c:idx val="1"/>
            <c:spPr>
              <a:solidFill>
                <a:srgbClr val="3ab86a"/>
              </a:solidFill>
              <a:ln w="0">
                <a:noFill/>
              </a:ln>
            </c:spPr>
          </c:dPt>
          <c:dPt>
            <c:idx val="2"/>
            <c:spPr>
              <a:solidFill>
                <a:srgbClr val="c0392b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Summary!$A$2:$A$4</c:f>
              <c:strCache>
                <c:ptCount val="3"/>
                <c:pt idx="0">
                  <c:v>Preferred</c:v>
                </c:pt>
                <c:pt idx="1">
                  <c:v>Approved</c:v>
                </c:pt>
                <c:pt idx="2">
                  <c:v>Review</c:v>
                </c:pt>
              </c:strCache>
            </c:strRef>
          </c:cat>
          <c:val>
            <c:numRef>
              <c:f>Summary!$B$2:$B$4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0</xdr:rowOff>
    </xdr:from>
    <xdr:to>
      <xdr:col>7</xdr:col>
      <xdr:colOff>738360</xdr:colOff>
      <xdr:row>28</xdr:row>
      <xdr:rowOff>26640</xdr:rowOff>
    </xdr:to>
    <xdr:graphicFrame>
      <xdr:nvGraphicFramePr>
        <xdr:cNvPr id="0" name="Chart 1"/>
        <xdr:cNvGraphicFramePr/>
      </xdr:nvGraphicFramePr>
      <xdr:xfrm>
        <a:off x="0" y="2190600"/>
        <a:ext cx="6263640" cy="345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10</xdr:row>
      <xdr:rowOff>0</xdr:rowOff>
    </xdr:from>
    <xdr:to>
      <xdr:col>12</xdr:col>
      <xdr:colOff>82440</xdr:colOff>
      <xdr:row>26</xdr:row>
      <xdr:rowOff>119520</xdr:rowOff>
    </xdr:to>
    <xdr:graphicFrame>
      <xdr:nvGraphicFramePr>
        <xdr:cNvPr id="1" name="Chart 2"/>
        <xdr:cNvGraphicFramePr/>
      </xdr:nvGraphicFramePr>
      <xdr:xfrm>
        <a:off x="6314400" y="2190600"/>
        <a:ext cx="3239640" cy="3167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4" min="1" style="0" width="11.2"/>
  </cols>
  <sheetData>
    <row r="1" customFormat="false" ht="19.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false" ht="19.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18" hidden="false" customHeight="true" outlineLevel="0" collapsed="false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7" customFormat="false" ht="18" hidden="false" customHeight="true" outlineLevel="0" collapsed="false">
      <c r="A7" s="7" t="s">
        <v>12</v>
      </c>
      <c r="B7" s="7"/>
      <c r="C7" s="8" t="s">
        <v>13</v>
      </c>
      <c r="D7" s="8"/>
      <c r="E7" s="9" t="s">
        <v>14</v>
      </c>
      <c r="F7" s="9"/>
      <c r="G7" s="7" t="s">
        <v>15</v>
      </c>
      <c r="H7" s="7"/>
      <c r="I7" s="8" t="s">
        <v>16</v>
      </c>
      <c r="J7" s="8"/>
      <c r="K7" s="9" t="s">
        <v>17</v>
      </c>
      <c r="L7" s="9"/>
    </row>
    <row r="8" customFormat="false" ht="21.75" hidden="false" customHeight="true" outlineLevel="0" collapsed="false">
      <c r="A8" s="10" t="n">
        <f aca="false">COUNTA('Supplier Data'!$A$3:$A$9)</f>
        <v>7</v>
      </c>
      <c r="B8" s="10"/>
      <c r="C8" s="11" t="n">
        <f aca="false">AVERAGE('Supplier Data'!$H$3:$H$9)</f>
        <v>79.1714285714286</v>
      </c>
      <c r="D8" s="11"/>
      <c r="E8" s="11" t="n">
        <f aca="false">AVERAGE('Supplier Data'!$C$3:$C$9)</f>
        <v>84</v>
      </c>
      <c r="F8" s="11"/>
      <c r="G8" s="11" t="n">
        <f aca="false">AVERAGE('Supplier Data'!$D$3:$D$9)</f>
        <v>83.1428571428571</v>
      </c>
      <c r="H8" s="11"/>
      <c r="I8" s="10" t="n">
        <f aca="false">COUNTIF('Supplier Data'!$I$3:$I$9,"Preferred")</f>
        <v>2</v>
      </c>
      <c r="J8" s="10"/>
      <c r="K8" s="12" t="str">
        <f aca="false">INDEX('Supplier Data'!$A$3:$A$9,MATCH(MAX('Supplier Data'!$H$3:$H$9),'Supplier Data'!$H$3:$H$9,0))</f>
        <v>Acme Components</v>
      </c>
      <c r="L8" s="12"/>
    </row>
    <row r="9" customFormat="false" ht="15.75" hidden="false" customHeight="true" outlineLevel="0" collapsed="false">
      <c r="A9" s="10"/>
      <c r="B9" s="10"/>
      <c r="C9" s="11"/>
      <c r="D9" s="11"/>
      <c r="E9" s="11"/>
      <c r="F9" s="11"/>
      <c r="G9" s="11"/>
      <c r="H9" s="11"/>
      <c r="I9" s="10"/>
      <c r="J9" s="10"/>
      <c r="K9" s="12"/>
      <c r="L9" s="12"/>
    </row>
  </sheetData>
  <mergeCells count="14">
    <mergeCell ref="A1:N2"/>
    <mergeCell ref="A3:N3"/>
    <mergeCell ref="A7:B7"/>
    <mergeCell ref="C7:D7"/>
    <mergeCell ref="E7:F7"/>
    <mergeCell ref="G7:H7"/>
    <mergeCell ref="I7:J7"/>
    <mergeCell ref="K7:L7"/>
    <mergeCell ref="A8:B9"/>
    <mergeCell ref="C8:D9"/>
    <mergeCell ref="E8:F9"/>
    <mergeCell ref="G8:H9"/>
    <mergeCell ref="I8:J9"/>
    <mergeCell ref="K8:L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9"/>
    <col collapsed="false" customWidth="true" hidden="false" outlineLevel="0" max="5" min="3" style="0" width="11"/>
    <col collapsed="false" customWidth="true" hidden="false" outlineLevel="0" max="6" min="6" style="0" width="10"/>
    <col collapsed="false" customWidth="true" hidden="false" outlineLevel="0" max="7" min="7" style="0" width="11"/>
    <col collapsed="false" customWidth="true" hidden="false" outlineLevel="0" max="8" min="8" style="0" width="13"/>
    <col collapsed="false" customWidth="true" hidden="false" outlineLevel="0" max="9" min="9" style="0" width="12"/>
  </cols>
  <sheetData>
    <row r="1" customFormat="false" ht="25.5" hidden="false" customHeight="true" outlineLevel="0" collapsed="false">
      <c r="A1" s="13" t="s">
        <v>18</v>
      </c>
      <c r="B1" s="13"/>
      <c r="C1" s="13"/>
      <c r="D1" s="13"/>
      <c r="E1" s="13"/>
      <c r="F1" s="13"/>
      <c r="G1" s="13"/>
      <c r="H1" s="13"/>
      <c r="I1" s="13"/>
    </row>
    <row r="2" customFormat="false" ht="15" hidden="false" customHeight="false" outlineLevel="0" collapsed="false">
      <c r="A2" s="14" t="s">
        <v>19</v>
      </c>
      <c r="B2" s="14" t="s">
        <v>20</v>
      </c>
      <c r="C2" s="14" t="s">
        <v>21</v>
      </c>
      <c r="D2" s="14" t="s">
        <v>22</v>
      </c>
      <c r="E2" s="14" t="s">
        <v>23</v>
      </c>
      <c r="F2" s="14" t="s">
        <v>24</v>
      </c>
      <c r="G2" s="14" t="s">
        <v>25</v>
      </c>
      <c r="H2" s="14" t="s">
        <v>26</v>
      </c>
      <c r="I2" s="14" t="s">
        <v>27</v>
      </c>
    </row>
    <row r="3" customFormat="false" ht="15" hidden="false" customHeight="false" outlineLevel="0" collapsed="false">
      <c r="A3" s="15" t="s">
        <v>28</v>
      </c>
      <c r="B3" s="16" t="n">
        <v>120</v>
      </c>
      <c r="C3" s="17" t="n">
        <v>98</v>
      </c>
      <c r="D3" s="17" t="n">
        <v>97</v>
      </c>
      <c r="E3" s="16" t="n">
        <v>85</v>
      </c>
      <c r="F3" s="16" t="n">
        <v>4</v>
      </c>
      <c r="G3" s="18" t="n">
        <f aca="false">MAX(0,MIN(100,100-(F3-5)*10))</f>
        <v>100</v>
      </c>
      <c r="H3" s="18" t="n">
        <f aca="false">0.3*C3+0.3*D3+0.2*E3+0.2*G3</f>
        <v>95.5</v>
      </c>
      <c r="I3" s="19" t="str">
        <f aca="false">IF(H3&gt;=90,"Preferred",IF(H3&gt;=75,"Approved","Review"))</f>
        <v>Preferred</v>
      </c>
    </row>
    <row r="4" customFormat="false" ht="15" hidden="false" customHeight="false" outlineLevel="0" collapsed="false">
      <c r="A4" s="15" t="s">
        <v>29</v>
      </c>
      <c r="B4" s="16" t="n">
        <v>90</v>
      </c>
      <c r="C4" s="17" t="n">
        <v>95</v>
      </c>
      <c r="D4" s="17" t="n">
        <v>92</v>
      </c>
      <c r="E4" s="16" t="n">
        <v>80</v>
      </c>
      <c r="F4" s="16" t="n">
        <v>6</v>
      </c>
      <c r="G4" s="18" t="n">
        <f aca="false">MAX(0,MIN(100,100-(F4-5)*10))</f>
        <v>90</v>
      </c>
      <c r="H4" s="18" t="n">
        <f aca="false">0.3*C4+0.3*D4+0.2*E4+0.2*G4</f>
        <v>90.1</v>
      </c>
      <c r="I4" s="19" t="str">
        <f aca="false">IF(H4&gt;=90,"Preferred",IF(H4&gt;=75,"Approved","Review"))</f>
        <v>Preferred</v>
      </c>
    </row>
    <row r="5" customFormat="false" ht="15" hidden="false" customHeight="false" outlineLevel="0" collapsed="false">
      <c r="A5" s="15" t="s">
        <v>30</v>
      </c>
      <c r="B5" s="16" t="n">
        <v>110</v>
      </c>
      <c r="C5" s="17" t="n">
        <v>88</v>
      </c>
      <c r="D5" s="17" t="n">
        <v>90</v>
      </c>
      <c r="E5" s="16" t="n">
        <v>90</v>
      </c>
      <c r="F5" s="16" t="n">
        <v>7</v>
      </c>
      <c r="G5" s="18" t="n">
        <f aca="false">MAX(0,MIN(100,100-(F5-5)*10))</f>
        <v>80</v>
      </c>
      <c r="H5" s="18" t="n">
        <f aca="false">0.3*C5+0.3*D5+0.2*E5+0.2*G5</f>
        <v>87.4</v>
      </c>
      <c r="I5" s="19" t="str">
        <f aca="false">IF(H5&gt;=90,"Preferred",IF(H5&gt;=75,"Approved","Review"))</f>
        <v>Approved</v>
      </c>
    </row>
    <row r="6" customFormat="false" ht="15" hidden="false" customHeight="false" outlineLevel="0" collapsed="false">
      <c r="A6" s="15" t="s">
        <v>31</v>
      </c>
      <c r="B6" s="16" t="n">
        <v>85</v>
      </c>
      <c r="C6" s="17" t="n">
        <v>90</v>
      </c>
      <c r="D6" s="17" t="n">
        <v>78</v>
      </c>
      <c r="E6" s="16" t="n">
        <v>88</v>
      </c>
      <c r="F6" s="16" t="n">
        <v>8</v>
      </c>
      <c r="G6" s="18" t="n">
        <f aca="false">MAX(0,MIN(100,100-(F6-5)*10))</f>
        <v>70</v>
      </c>
      <c r="H6" s="18" t="n">
        <f aca="false">0.3*C6+0.3*D6+0.2*E6+0.2*G6</f>
        <v>82</v>
      </c>
      <c r="I6" s="19" t="str">
        <f aca="false">IF(H6&gt;=90,"Preferred",IF(H6&gt;=75,"Approved","Review"))</f>
        <v>Approved</v>
      </c>
    </row>
    <row r="7" customFormat="false" ht="15" hidden="false" customHeight="false" outlineLevel="0" collapsed="false">
      <c r="A7" s="15" t="s">
        <v>32</v>
      </c>
      <c r="B7" s="16" t="n">
        <v>70</v>
      </c>
      <c r="C7" s="17" t="n">
        <v>82</v>
      </c>
      <c r="D7" s="17" t="n">
        <v>85</v>
      </c>
      <c r="E7" s="16" t="n">
        <v>78</v>
      </c>
      <c r="F7" s="16" t="n">
        <v>9</v>
      </c>
      <c r="G7" s="18" t="n">
        <f aca="false">MAX(0,MIN(100,100-(F7-5)*10))</f>
        <v>60</v>
      </c>
      <c r="H7" s="18" t="n">
        <f aca="false">0.3*C7+0.3*D7+0.2*E7+0.2*G7</f>
        <v>77.7</v>
      </c>
      <c r="I7" s="19" t="str">
        <f aca="false">IF(H7&gt;=90,"Preferred",IF(H7&gt;=75,"Approved","Review"))</f>
        <v>Approved</v>
      </c>
    </row>
    <row r="8" customFormat="false" ht="15" hidden="false" customHeight="false" outlineLevel="0" collapsed="false">
      <c r="A8" s="15" t="s">
        <v>33</v>
      </c>
      <c r="B8" s="16" t="n">
        <v>45</v>
      </c>
      <c r="C8" s="17" t="n">
        <v>70</v>
      </c>
      <c r="D8" s="17" t="n">
        <v>72</v>
      </c>
      <c r="E8" s="16" t="n">
        <v>65</v>
      </c>
      <c r="F8" s="16" t="n">
        <v>11</v>
      </c>
      <c r="G8" s="18" t="n">
        <f aca="false">MAX(0,MIN(100,100-(F8-5)*10))</f>
        <v>40</v>
      </c>
      <c r="H8" s="18" t="n">
        <f aca="false">0.3*C8+0.3*D8+0.2*E8+0.2*G8</f>
        <v>63.6</v>
      </c>
      <c r="I8" s="19" t="str">
        <f aca="false">IF(H8&gt;=90,"Preferred",IF(H8&gt;=75,"Approved","Review"))</f>
        <v>Review</v>
      </c>
    </row>
    <row r="9" customFormat="false" ht="15" hidden="false" customHeight="false" outlineLevel="0" collapsed="false">
      <c r="A9" s="15" t="s">
        <v>34</v>
      </c>
      <c r="B9" s="16" t="n">
        <v>30</v>
      </c>
      <c r="C9" s="17" t="n">
        <v>65</v>
      </c>
      <c r="D9" s="17" t="n">
        <v>68</v>
      </c>
      <c r="E9" s="16" t="n">
        <v>60</v>
      </c>
      <c r="F9" s="16" t="n">
        <v>12</v>
      </c>
      <c r="G9" s="18" t="n">
        <f aca="false">MAX(0,MIN(100,100-(F9-5)*10))</f>
        <v>30</v>
      </c>
      <c r="H9" s="18" t="n">
        <f aca="false">0.3*C9+0.3*D9+0.2*E9+0.2*G9</f>
        <v>57.9</v>
      </c>
      <c r="I9" s="19" t="str">
        <f aca="false">IF(H9&gt;=90,"Preferred",IF(H9&gt;=75,"Approved","Review"))</f>
        <v>Review</v>
      </c>
    </row>
  </sheetData>
  <mergeCells count="1">
    <mergeCell ref="A1:I1"/>
  </mergeCells>
  <conditionalFormatting sqref="I3:I9">
    <cfRule type="cellIs" priority="2" operator="equal" aboveAverage="0" equalAverage="0" bottom="0" percent="0" rank="0" text="" dxfId="0">
      <formula>"Preferred"</formula>
    </cfRule>
    <cfRule type="cellIs" priority="3" operator="equal" aboveAverage="0" equalAverage="0" bottom="0" percent="0" rank="0" text="" dxfId="1">
      <formula>"Approved"</formula>
    </cfRule>
    <cfRule type="cellIs" priority="4" operator="equal" aboveAverage="0" equalAverage="0" bottom="0" percent="0" rank="0" text="" dxfId="2">
      <formula>"Review"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27</v>
      </c>
      <c r="B1" s="0" t="s">
        <v>35</v>
      </c>
    </row>
    <row r="2" customFormat="false" ht="15" hidden="false" customHeight="false" outlineLevel="0" collapsed="false">
      <c r="A2" s="0" t="s">
        <v>36</v>
      </c>
      <c r="B2" s="0" t="n">
        <f aca="false">COUNTIF('Supplier Data'!$I$3:$I$9,"Preferred")</f>
        <v>2</v>
      </c>
    </row>
    <row r="3" customFormat="false" ht="15" hidden="false" customHeight="false" outlineLevel="0" collapsed="false">
      <c r="A3" s="0" t="s">
        <v>37</v>
      </c>
      <c r="B3" s="0" t="n">
        <f aca="false">COUNTIF('Supplier Data'!$I$3:$I$9,"Approved")</f>
        <v>3</v>
      </c>
    </row>
    <row r="4" customFormat="false" ht="15" hidden="false" customHeight="false" outlineLevel="0" collapsed="false">
      <c r="A4" s="0" t="s">
        <v>38</v>
      </c>
      <c r="B4" s="0" t="n">
        <f aca="false">COUNTIF('Supplier Data'!$I$3:$I$9,"Review")</f>
        <v>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2026-08-12T02:38:56Z</dcterms:created>
  <dc:creator>openpyxl</dc:creator>
  <dc:description/>
  <dc:language>en-US</dc:language>
  <cp:lastModifiedBy/>
  <dcterms:modified xsi:type="dcterms:W3CDTF">2026-08-12T02:39:02Z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