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Org Structure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<sst xmlns="http://schemas.openxmlformats.org/spreadsheetml/2006/main" count="128" uniqueCount="89">
  <si>
    <t xml:space="preserve">How to Use  —  Org Chart / Reporting Structure</t>
  </si>
  <si>
    <t xml:space="preserve">by ExcelGuru.io  |  Map who reports to whom and see your span of control.</t>
  </si>
  <si>
    <t xml:space="preserve">What this template does</t>
  </si>
  <si>
    <t xml:space="preserve">Capture every reporting line, then count each manager's direct reports and classify everyone as a manager or individual contributor.</t>
  </si>
  <si>
    <t xml:space="preserve">Sheet 1 — Org Structure</t>
  </si>
  <si>
    <t xml:space="preserve">Enter each person's title, department, manager and level. Direct reports and role type calculate automatically.</t>
  </si>
  <si>
    <t xml:space="preserve">Sheet 2 — Dashboard</t>
  </si>
  <si>
    <t xml:space="preserve">See headcount by level, your managers and contributors, and span of control per manager.</t>
  </si>
  <si>
    <t xml:space="preserve">Span of control</t>
  </si>
  <si>
    <t xml:space="preserve">Direct reports count how many people name each person as their manager, so the figure is always accurate.</t>
  </si>
  <si>
    <t xml:space="preserve">Tips</t>
  </si>
  <si>
    <t xml:space="preserve">Use names exactly and consistently so the reporting links resolve. Watch for very wide or very narrow spans when planning structure.</t>
  </si>
  <si>
    <t xml:space="preserve">ORG STRUCTURE  —  DASHBOARD</t>
  </si>
  <si>
    <t xml:space="preserve">Total Employees</t>
  </si>
  <si>
    <t xml:space="preserve">Managers</t>
  </si>
  <si>
    <t xml:space="preserve">Individual Contributors</t>
  </si>
  <si>
    <t xml:space="preserve">Max Span of Control</t>
  </si>
  <si>
    <t xml:space="preserve">Avg Span (Managers)</t>
  </si>
  <si>
    <t xml:space="preserve">Org Levels</t>
  </si>
  <si>
    <t xml:space="preserve">Headcount by Level</t>
  </si>
  <si>
    <t xml:space="preserve">Direct Reports by Manager</t>
  </si>
  <si>
    <t xml:space="preserve">Level</t>
  </si>
  <si>
    <t xml:space="preserve">Count</t>
  </si>
  <si>
    <t xml:space="preserve">Manager</t>
  </si>
  <si>
    <t xml:space="preserve">Reports</t>
  </si>
  <si>
    <t xml:space="preserve">Level 1</t>
  </si>
  <si>
    <t xml:space="preserve">Robert Owens</t>
  </si>
  <si>
    <t xml:space="preserve">Level 2</t>
  </si>
  <si>
    <t xml:space="preserve">Sarah Mitchell</t>
  </si>
  <si>
    <t xml:space="preserve">Level 3</t>
  </si>
  <si>
    <t xml:space="preserve">Tom Vance</t>
  </si>
  <si>
    <t xml:space="preserve">Level 4</t>
  </si>
  <si>
    <t xml:space="preserve">James Park</t>
  </si>
  <si>
    <t xml:space="preserve">Mark Cole</t>
  </si>
  <si>
    <t xml:space="preserve">Fiona Reed</t>
  </si>
  <si>
    <t xml:space="preserve">Nadia Haq</t>
  </si>
  <si>
    <t xml:space="preserve">Org Chart / Reporting Structure — direct reports &amp; span auto-calculate</t>
  </si>
  <si>
    <t xml:space="preserve">Emp ID</t>
  </si>
  <si>
    <t xml:space="preserve">Name</t>
  </si>
  <si>
    <t xml:space="preserve">Title</t>
  </si>
  <si>
    <t xml:space="preserve">Department</t>
  </si>
  <si>
    <t xml:space="preserve">Direct Reports</t>
  </si>
  <si>
    <t xml:space="preserve">Role Type</t>
  </si>
  <si>
    <t xml:space="preserve">E-001</t>
  </si>
  <si>
    <t xml:space="preserve">CEO</t>
  </si>
  <si>
    <t xml:space="preserve">Executive</t>
  </si>
  <si>
    <t xml:space="preserve">E-002</t>
  </si>
  <si>
    <t xml:space="preserve">Sales Director</t>
  </si>
  <si>
    <t xml:space="preserve">Sales</t>
  </si>
  <si>
    <t xml:space="preserve">E-003</t>
  </si>
  <si>
    <t xml:space="preserve">Engineering Director</t>
  </si>
  <si>
    <t xml:space="preserve">Engineering</t>
  </si>
  <si>
    <t xml:space="preserve">E-004</t>
  </si>
  <si>
    <t xml:space="preserve">Operations Manager</t>
  </si>
  <si>
    <t xml:space="preserve">Operations</t>
  </si>
  <si>
    <t xml:space="preserve">E-005</t>
  </si>
  <si>
    <t xml:space="preserve">Finance Director</t>
  </si>
  <si>
    <t xml:space="preserve">Finance</t>
  </si>
  <si>
    <t xml:space="preserve">E-006</t>
  </si>
  <si>
    <t xml:space="preserve">Aisha Khan</t>
  </si>
  <si>
    <t xml:space="preserve">HR Manager</t>
  </si>
  <si>
    <t xml:space="preserve">HR</t>
  </si>
  <si>
    <t xml:space="preserve">E-007</t>
  </si>
  <si>
    <t xml:space="preserve">Grace Lee</t>
  </si>
  <si>
    <t xml:space="preserve">Account Executive</t>
  </si>
  <si>
    <t xml:space="preserve">E-008</t>
  </si>
  <si>
    <t xml:space="preserve">Ben Foster</t>
  </si>
  <si>
    <t xml:space="preserve">Sales Development Rep</t>
  </si>
  <si>
    <t xml:space="preserve">E-009</t>
  </si>
  <si>
    <t xml:space="preserve">Engineering Lead</t>
  </si>
  <si>
    <t xml:space="preserve">E-010</t>
  </si>
  <si>
    <t xml:space="preserve">Liam Chen</t>
  </si>
  <si>
    <t xml:space="preserve">Backend Developer</t>
  </si>
  <si>
    <t xml:space="preserve">E-011</t>
  </si>
  <si>
    <t xml:space="preserve">Priya Nair</t>
  </si>
  <si>
    <t xml:space="preserve">QA Engineer</t>
  </si>
  <si>
    <t xml:space="preserve">E-012</t>
  </si>
  <si>
    <t xml:space="preserve">Omar Said</t>
  </si>
  <si>
    <t xml:space="preserve">Warehouse Lead</t>
  </si>
  <si>
    <t xml:space="preserve">E-013</t>
  </si>
  <si>
    <t xml:space="preserve">Diego Lopez</t>
  </si>
  <si>
    <t xml:space="preserve">Ops Coordinator</t>
  </si>
  <si>
    <t xml:space="preserve">E-014</t>
  </si>
  <si>
    <t xml:space="preserve">Accountant</t>
  </si>
  <si>
    <t xml:space="preserve">E-015</t>
  </si>
  <si>
    <t xml:space="preserve">Hannah Boyd</t>
  </si>
  <si>
    <t xml:space="preserve">Financial Analyst</t>
  </si>
  <si>
    <t xml:space="preserve">Dropdown Lists</t>
  </si>
  <si>
    <t xml:space="preserve">Marketing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</si>
</sst>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.0"/>
    <numFmt numFmtId="167" formatCode="General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b val="1"/>
        <color rgb="FF1A5C35"/>
      </font>
      <fill>
        <patternFill>
          <bgColor rgb="FFC9EFD6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080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FFF99"/>
      <rgbColor rgb="FF8EDCA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Headcount by Level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Dashboard!$A$12:$A$15</c:f>
              <c:strCache>
                <c:ptCount val="4"/>
                <c:pt idx="0">
                  <c:v>Level 1</c:v>
                </c:pt>
                <c:pt idx="1">
                  <c:v>Level 2</c:v>
                </c:pt>
                <c:pt idx="2">
                  <c:v>Level 3</c:v>
                </c:pt>
                <c:pt idx="3">
                  <c:v>Level 4</c:v>
                </c:pt>
              </c:strCache>
            </c:strRef>
          </c:cat>
          <c:val>
            <c:numRef>
              <c:f>Dashboard!$B$12:$B$15</c:f>
              <c:numCache>
                <c:formatCode>General</c:formatCode>
                <c:ptCount val="4"/>
                <c:pt idx="0">
                  <c:v>1</c:v>
                </c:pt>
                <c:pt idx="1">
                  <c:v>5</c:v>
                </c:pt>
                <c:pt idx="2">
                  <c:v>6</c:v>
                </c:pt>
                <c:pt idx="3">
                  <c:v>3</c:v>
                </c:pt>
              </c:numCache>
            </c:numRef>
          </c:val>
        </c:ser>
        <c:gapWidth val="150"/>
        <c:overlap val="0"/>
        <c:axId val="69001892"/>
        <c:axId val="9776934"/>
      </c:barChart>
      <c:catAx>
        <c:axId val="690018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776934"/>
        <c:crosses val="autoZero"/>
        <c:auto val="1"/>
        <c:lblAlgn val="ctr"/>
        <c:lblOffset val="100"/>
        <c:noMultiLvlLbl val="0"/>
      </c:catAx>
      <c:valAx>
        <c:axId val="9776934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69001892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Direct Reports by Manager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Reports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Dashboard!$D$12:$D$18</c:f>
              <c:strCache>
                <c:ptCount val="7"/>
                <c:pt idx="0">
                  <c:v>Robert Owens</c:v>
                </c:pt>
                <c:pt idx="1">
                  <c:v>Sarah Mitchell</c:v>
                </c:pt>
                <c:pt idx="2">
                  <c:v>Tom Vance</c:v>
                </c:pt>
                <c:pt idx="3">
                  <c:v>James Park</c:v>
                </c:pt>
                <c:pt idx="4">
                  <c:v>Mark Cole</c:v>
                </c:pt>
                <c:pt idx="5">
                  <c:v>Fiona Reed</c:v>
                </c:pt>
                <c:pt idx="6">
                  <c:v>Nadia Haq</c:v>
                </c:pt>
              </c:strCache>
            </c:strRef>
          </c:cat>
          <c:val>
            <c:numRef>
              <c:f>Dashboard!$E$12:$E$18</c:f>
              <c:numCache>
                <c:formatCode>General</c:formatCode>
                <c:ptCount val="7"/>
                <c:pt idx="0">
                  <c:v>5</c:v>
                </c:pt>
                <c:pt idx="1">
                  <c:v>2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gapWidth val="150"/>
        <c:overlap val="0"/>
        <c:axId val="51342316"/>
        <c:axId val="33422809"/>
      </c:barChart>
      <c:catAx>
        <c:axId val="513423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3422809"/>
        <c:crosses val="autoZero"/>
        <c:auto val="1"/>
        <c:lblAlgn val="ctr"/>
        <c:lblOffset val="100"/>
        <c:noMultiLvlLbl val="0"/>
      </c:catAx>
      <c:valAx>
        <c:axId val="33422809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51342316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14</xdr:row>
      <xdr:rowOff>69120</xdr:rowOff>
    </xdr:from>
    <xdr:to>
      <xdr:col>3</xdr:col>
      <xdr:colOff>286920</xdr:colOff>
      <xdr:row>27</xdr:row>
      <xdr:rowOff>112320</xdr:rowOff>
    </xdr:to>
    <xdr:graphicFrame>
      <xdr:nvGraphicFramePr>
        <xdr:cNvPr id="0" name="Chart 1"/>
        <xdr:cNvGraphicFramePr/>
      </xdr:nvGraphicFramePr>
      <xdr:xfrm>
        <a:off x="0" y="3666960"/>
        <a:ext cx="359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14</xdr:row>
      <xdr:rowOff>69120</xdr:rowOff>
    </xdr:from>
    <xdr:to>
      <xdr:col>6</xdr:col>
      <xdr:colOff>1140120</xdr:colOff>
      <xdr:row>27</xdr:row>
      <xdr:rowOff>112320</xdr:rowOff>
    </xdr:to>
    <xdr:graphicFrame>
      <xdr:nvGraphicFramePr>
        <xdr:cNvPr id="1" name="Chart 2"/>
        <xdr:cNvGraphicFramePr/>
      </xdr:nvGraphicFramePr>
      <xdr:xfrm>
        <a:off x="3312720" y="3666960"/>
        <a:ext cx="395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COUNTA('Org Structure'!B4:B43)</f>
        <v>15</v>
      </c>
      <c r="B4" s="7"/>
      <c r="C4" s="7" t="n">
        <f aca="false">COUNTIF('Org Structure'!H4:H43,"Manager")</f>
        <v>7</v>
      </c>
      <c r="D4" s="7"/>
      <c r="E4" s="7" t="n">
        <f aca="false">COUNTIF('Org Structure'!H4:H43,"Individual Contributor")</f>
        <v>8</v>
      </c>
      <c r="F4" s="7"/>
      <c r="G4" s="7" t="n">
        <f aca="false">MAX('Org Structure'!G4:G43)</f>
        <v>5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8" t="n">
        <f aca="false">IFERROR(AVERAGEIF('Org Structure'!G4:G43,"&gt;0"),0)</f>
        <v>2</v>
      </c>
      <c r="B7" s="8"/>
      <c r="C7" s="7" t="n">
        <f aca="false">MAX('Org Structure'!F4:F43)</f>
        <v>4</v>
      </c>
      <c r="D7" s="7"/>
    </row>
    <row r="10" customFormat="false" ht="39.5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24</v>
      </c>
    </row>
    <row r="12" customFormat="false" ht="15" hidden="false" customHeight="false" outlineLevel="0" collapsed="false">
      <c r="A12" s="11" t="s">
        <v>25</v>
      </c>
      <c r="B12" s="11" t="n">
        <f aca="false">COUNTIF('Org Structure'!F4:F43,1)</f>
        <v>1</v>
      </c>
      <c r="D12" s="11" t="s">
        <v>26</v>
      </c>
      <c r="E12" s="11" t="n">
        <f aca="false">COUNTIF('Org Structure'!E4:E43,"Robert Owens")</f>
        <v>5</v>
      </c>
    </row>
    <row r="13" customFormat="false" ht="15" hidden="false" customHeight="false" outlineLevel="0" collapsed="false">
      <c r="A13" s="11" t="s">
        <v>27</v>
      </c>
      <c r="B13" s="11" t="n">
        <f aca="false">COUNTIF('Org Structure'!F4:F43,2)</f>
        <v>5</v>
      </c>
      <c r="D13" s="11" t="s">
        <v>28</v>
      </c>
      <c r="E13" s="11" t="n">
        <f aca="false">COUNTIF('Org Structure'!E4:E43,"Sarah Mitchell")</f>
        <v>2</v>
      </c>
    </row>
    <row r="14" customFormat="false" ht="15" hidden="false" customHeight="false" outlineLevel="0" collapsed="false">
      <c r="A14" s="11" t="s">
        <v>29</v>
      </c>
      <c r="B14" s="11" t="n">
        <f aca="false">COUNTIF('Org Structure'!F4:F43,3)</f>
        <v>6</v>
      </c>
      <c r="D14" s="11" t="s">
        <v>30</v>
      </c>
      <c r="E14" s="11" t="n">
        <f aca="false">COUNTIF('Org Structure'!E4:E43,"Tom Vance")</f>
        <v>1</v>
      </c>
    </row>
    <row r="15" customFormat="false" ht="15" hidden="false" customHeight="false" outlineLevel="0" collapsed="false">
      <c r="A15" s="11" t="s">
        <v>31</v>
      </c>
      <c r="B15" s="11" t="n">
        <f aca="false">COUNTIF('Org Structure'!F4:F43,4)</f>
        <v>3</v>
      </c>
      <c r="D15" s="11" t="s">
        <v>32</v>
      </c>
      <c r="E15" s="11" t="n">
        <f aca="false">COUNTIF('Org Structure'!E4:E43,"James Park")</f>
        <v>2</v>
      </c>
    </row>
    <row r="16" customFormat="false" ht="15" hidden="false" customHeight="false" outlineLevel="0" collapsed="false">
      <c r="D16" s="11" t="s">
        <v>33</v>
      </c>
      <c r="E16" s="11" t="n">
        <f aca="false">COUNTIF('Org Structure'!E4:E43,"Mark Cole")</f>
        <v>2</v>
      </c>
    </row>
    <row r="17" customFormat="false" ht="15" hidden="false" customHeight="false" outlineLevel="0" collapsed="false">
      <c r="D17" s="11" t="s">
        <v>34</v>
      </c>
      <c r="E17" s="11" t="n">
        <f aca="false">COUNTIF('Org Structure'!E4:E43,"Fiona Reed")</f>
        <v>1</v>
      </c>
    </row>
    <row r="18" customFormat="false" ht="15" hidden="false" customHeight="false" outlineLevel="0" collapsed="false">
      <c r="D18" s="11" t="s">
        <v>35</v>
      </c>
      <c r="E18" s="11" t="n">
        <f aca="false">COUNTIF('Org Structure'!E4:E43,"Nadia Haq")</f>
        <v>1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H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17"/>
    <col collapsed="false" customWidth="true" hidden="false" outlineLevel="0" max="3" min="3" style="0" width="22"/>
    <col collapsed="false" customWidth="true" hidden="false" outlineLevel="0" max="4" min="4" style="0" width="13"/>
    <col collapsed="false" customWidth="true" hidden="false" outlineLevel="0" max="5" min="5" style="0" width="17"/>
    <col collapsed="false" customWidth="true" hidden="false" outlineLevel="0" max="6" min="6" style="0" width="7"/>
    <col collapsed="false" customWidth="true" hidden="false" outlineLevel="0" max="7" min="7" style="0" width="14"/>
    <col collapsed="false" customWidth="true" hidden="false" outlineLevel="0" max="8" min="8" style="0" width="20"/>
  </cols>
  <sheetData>
    <row r="1" customFormat="false" ht="166.4" hidden="false" customHeight="false" outlineLevel="0" collapsed="false">
      <c r="A1" s="12" t="s">
        <v>36</v>
      </c>
    </row>
    <row r="3" customFormat="false" ht="15" hidden="false" customHeight="false" outlineLevel="0" collapsed="false">
      <c r="A3" s="13" t="s">
        <v>37</v>
      </c>
      <c r="B3" s="13" t="s">
        <v>38</v>
      </c>
      <c r="C3" s="13" t="s">
        <v>39</v>
      </c>
      <c r="D3" s="13" t="s">
        <v>40</v>
      </c>
      <c r="E3" s="13" t="s">
        <v>23</v>
      </c>
      <c r="F3" s="13" t="s">
        <v>21</v>
      </c>
      <c r="G3" s="13" t="s">
        <v>41</v>
      </c>
      <c r="H3" s="13" t="s">
        <v>42</v>
      </c>
    </row>
    <row r="4" customFormat="false" ht="15" hidden="false" customHeight="false" outlineLevel="0" collapsed="false">
      <c r="A4" s="14" t="s">
        <v>43</v>
      </c>
      <c r="B4" s="14" t="s">
        <v>26</v>
      </c>
      <c r="C4" s="14" t="s">
        <v>44</v>
      </c>
      <c r="D4" s="14" t="s">
        <v>45</v>
      </c>
      <c r="E4" s="14"/>
      <c r="F4" s="15" t="n">
        <v>1</v>
      </c>
      <c r="G4" s="16" t="n">
        <f aca="false">IF(B4="","",COUNTIF($E$4:$E$43,B4))</f>
        <v>5</v>
      </c>
      <c r="H4" s="17" t="str">
        <f aca="false">IF(B4="","",IF(G4&gt;0,"Manager","Individual Contributor"))</f>
        <v>Manager</v>
      </c>
    </row>
    <row r="5" customFormat="false" ht="15" hidden="false" customHeight="false" outlineLevel="0" collapsed="false">
      <c r="A5" s="14" t="s">
        <v>46</v>
      </c>
      <c r="B5" s="14" t="s">
        <v>28</v>
      </c>
      <c r="C5" s="14" t="s">
        <v>47</v>
      </c>
      <c r="D5" s="14" t="s">
        <v>48</v>
      </c>
      <c r="E5" s="14" t="s">
        <v>26</v>
      </c>
      <c r="F5" s="15" t="n">
        <v>2</v>
      </c>
      <c r="G5" s="18" t="n">
        <f aca="false">IF(B5="","",COUNTIF($E$4:$E$43,B5))</f>
        <v>2</v>
      </c>
      <c r="H5" s="19" t="str">
        <f aca="false">IF(B5="","",IF(G5&gt;0,"Manager","Individual Contributor"))</f>
        <v>Manager</v>
      </c>
    </row>
    <row r="6" customFormat="false" ht="15" hidden="false" customHeight="false" outlineLevel="0" collapsed="false">
      <c r="A6" s="14" t="s">
        <v>49</v>
      </c>
      <c r="B6" s="14" t="s">
        <v>30</v>
      </c>
      <c r="C6" s="14" t="s">
        <v>50</v>
      </c>
      <c r="D6" s="14" t="s">
        <v>51</v>
      </c>
      <c r="E6" s="14" t="s">
        <v>26</v>
      </c>
      <c r="F6" s="15" t="n">
        <v>2</v>
      </c>
      <c r="G6" s="16" t="n">
        <f aca="false">IF(B6="","",COUNTIF($E$4:$E$43,B6))</f>
        <v>1</v>
      </c>
      <c r="H6" s="17" t="str">
        <f aca="false">IF(B6="","",IF(G6&gt;0,"Manager","Individual Contributor"))</f>
        <v>Manager</v>
      </c>
    </row>
    <row r="7" customFormat="false" ht="15" hidden="false" customHeight="false" outlineLevel="0" collapsed="false">
      <c r="A7" s="14" t="s">
        <v>52</v>
      </c>
      <c r="B7" s="14" t="s">
        <v>33</v>
      </c>
      <c r="C7" s="14" t="s">
        <v>53</v>
      </c>
      <c r="D7" s="14" t="s">
        <v>54</v>
      </c>
      <c r="E7" s="14" t="s">
        <v>26</v>
      </c>
      <c r="F7" s="15" t="n">
        <v>2</v>
      </c>
      <c r="G7" s="18" t="n">
        <f aca="false">IF(B7="","",COUNTIF($E$4:$E$43,B7))</f>
        <v>2</v>
      </c>
      <c r="H7" s="19" t="str">
        <f aca="false">IF(B7="","",IF(G7&gt;0,"Manager","Individual Contributor"))</f>
        <v>Manager</v>
      </c>
    </row>
    <row r="8" customFormat="false" ht="15" hidden="false" customHeight="false" outlineLevel="0" collapsed="false">
      <c r="A8" s="14" t="s">
        <v>55</v>
      </c>
      <c r="B8" s="14" t="s">
        <v>34</v>
      </c>
      <c r="C8" s="14" t="s">
        <v>56</v>
      </c>
      <c r="D8" s="14" t="s">
        <v>57</v>
      </c>
      <c r="E8" s="14" t="s">
        <v>26</v>
      </c>
      <c r="F8" s="15" t="n">
        <v>2</v>
      </c>
      <c r="G8" s="16" t="n">
        <f aca="false">IF(B8="","",COUNTIF($E$4:$E$43,B8))</f>
        <v>1</v>
      </c>
      <c r="H8" s="17" t="str">
        <f aca="false">IF(B8="","",IF(G8&gt;0,"Manager","Individual Contributor"))</f>
        <v>Manager</v>
      </c>
    </row>
    <row r="9" customFormat="false" ht="15" hidden="false" customHeight="false" outlineLevel="0" collapsed="false">
      <c r="A9" s="14" t="s">
        <v>58</v>
      </c>
      <c r="B9" s="14" t="s">
        <v>59</v>
      </c>
      <c r="C9" s="14" t="s">
        <v>60</v>
      </c>
      <c r="D9" s="14" t="s">
        <v>61</v>
      </c>
      <c r="E9" s="14" t="s">
        <v>26</v>
      </c>
      <c r="F9" s="15" t="n">
        <v>2</v>
      </c>
      <c r="G9" s="18" t="n">
        <f aca="false">IF(B9="","",COUNTIF($E$4:$E$43,B9))</f>
        <v>0</v>
      </c>
      <c r="H9" s="19" t="str">
        <f aca="false">IF(B9="","",IF(G9&gt;0,"Manager","Individual Contributor"))</f>
        <v>Individual Contributor</v>
      </c>
    </row>
    <row r="10" customFormat="false" ht="15" hidden="false" customHeight="false" outlineLevel="0" collapsed="false">
      <c r="A10" s="14" t="s">
        <v>62</v>
      </c>
      <c r="B10" s="14" t="s">
        <v>63</v>
      </c>
      <c r="C10" s="14" t="s">
        <v>64</v>
      </c>
      <c r="D10" s="14" t="s">
        <v>48</v>
      </c>
      <c r="E10" s="14" t="s">
        <v>28</v>
      </c>
      <c r="F10" s="15" t="n">
        <v>3</v>
      </c>
      <c r="G10" s="16" t="n">
        <f aca="false">IF(B10="","",COUNTIF($E$4:$E$43,B10))</f>
        <v>0</v>
      </c>
      <c r="H10" s="17" t="str">
        <f aca="false">IF(B10="","",IF(G10&gt;0,"Manager","Individual Contributor"))</f>
        <v>Individual Contributor</v>
      </c>
    </row>
    <row r="11" customFormat="false" ht="15" hidden="false" customHeight="false" outlineLevel="0" collapsed="false">
      <c r="A11" s="14" t="s">
        <v>65</v>
      </c>
      <c r="B11" s="14" t="s">
        <v>66</v>
      </c>
      <c r="C11" s="14" t="s">
        <v>67</v>
      </c>
      <c r="D11" s="14" t="s">
        <v>48</v>
      </c>
      <c r="E11" s="14" t="s">
        <v>28</v>
      </c>
      <c r="F11" s="15" t="n">
        <v>3</v>
      </c>
      <c r="G11" s="18" t="n">
        <f aca="false">IF(B11="","",COUNTIF($E$4:$E$43,B11))</f>
        <v>0</v>
      </c>
      <c r="H11" s="19" t="str">
        <f aca="false">IF(B11="","",IF(G11&gt;0,"Manager","Individual Contributor"))</f>
        <v>Individual Contributor</v>
      </c>
    </row>
    <row r="12" customFormat="false" ht="15" hidden="false" customHeight="false" outlineLevel="0" collapsed="false">
      <c r="A12" s="14" t="s">
        <v>68</v>
      </c>
      <c r="B12" s="14" t="s">
        <v>32</v>
      </c>
      <c r="C12" s="14" t="s">
        <v>69</v>
      </c>
      <c r="D12" s="14" t="s">
        <v>51</v>
      </c>
      <c r="E12" s="14" t="s">
        <v>30</v>
      </c>
      <c r="F12" s="15" t="n">
        <v>3</v>
      </c>
      <c r="G12" s="16" t="n">
        <f aca="false">IF(B12="","",COUNTIF($E$4:$E$43,B12))</f>
        <v>2</v>
      </c>
      <c r="H12" s="17" t="str">
        <f aca="false">IF(B12="","",IF(G12&gt;0,"Manager","Individual Contributor"))</f>
        <v>Manager</v>
      </c>
    </row>
    <row r="13" customFormat="false" ht="15" hidden="false" customHeight="false" outlineLevel="0" collapsed="false">
      <c r="A13" s="14" t="s">
        <v>70</v>
      </c>
      <c r="B13" s="14" t="s">
        <v>71</v>
      </c>
      <c r="C13" s="14" t="s">
        <v>72</v>
      </c>
      <c r="D13" s="14" t="s">
        <v>51</v>
      </c>
      <c r="E13" s="14" t="s">
        <v>32</v>
      </c>
      <c r="F13" s="15" t="n">
        <v>4</v>
      </c>
      <c r="G13" s="18" t="n">
        <f aca="false">IF(B13="","",COUNTIF($E$4:$E$43,B13))</f>
        <v>0</v>
      </c>
      <c r="H13" s="19" t="str">
        <f aca="false">IF(B13="","",IF(G13&gt;0,"Manager","Individual Contributor"))</f>
        <v>Individual Contributor</v>
      </c>
    </row>
    <row r="14" customFormat="false" ht="15" hidden="false" customHeight="false" outlineLevel="0" collapsed="false">
      <c r="A14" s="14" t="s">
        <v>73</v>
      </c>
      <c r="B14" s="14" t="s">
        <v>74</v>
      </c>
      <c r="C14" s="14" t="s">
        <v>75</v>
      </c>
      <c r="D14" s="14" t="s">
        <v>51</v>
      </c>
      <c r="E14" s="14" t="s">
        <v>32</v>
      </c>
      <c r="F14" s="15" t="n">
        <v>4</v>
      </c>
      <c r="G14" s="16" t="n">
        <f aca="false">IF(B14="","",COUNTIF($E$4:$E$43,B14))</f>
        <v>0</v>
      </c>
      <c r="H14" s="17" t="str">
        <f aca="false">IF(B14="","",IF(G14&gt;0,"Manager","Individual Contributor"))</f>
        <v>Individual Contributor</v>
      </c>
    </row>
    <row r="15" customFormat="false" ht="15" hidden="false" customHeight="false" outlineLevel="0" collapsed="false">
      <c r="A15" s="14" t="s">
        <v>76</v>
      </c>
      <c r="B15" s="14" t="s">
        <v>77</v>
      </c>
      <c r="C15" s="14" t="s">
        <v>78</v>
      </c>
      <c r="D15" s="14" t="s">
        <v>54</v>
      </c>
      <c r="E15" s="14" t="s">
        <v>33</v>
      </c>
      <c r="F15" s="15" t="n">
        <v>3</v>
      </c>
      <c r="G15" s="18" t="n">
        <f aca="false">IF(B15="","",COUNTIF($E$4:$E$43,B15))</f>
        <v>0</v>
      </c>
      <c r="H15" s="19" t="str">
        <f aca="false">IF(B15="","",IF(G15&gt;0,"Manager","Individual Contributor"))</f>
        <v>Individual Contributor</v>
      </c>
    </row>
    <row r="16" customFormat="false" ht="15" hidden="false" customHeight="false" outlineLevel="0" collapsed="false">
      <c r="A16" s="14" t="s">
        <v>79</v>
      </c>
      <c r="B16" s="14" t="s">
        <v>80</v>
      </c>
      <c r="C16" s="14" t="s">
        <v>81</v>
      </c>
      <c r="D16" s="14" t="s">
        <v>54</v>
      </c>
      <c r="E16" s="14" t="s">
        <v>33</v>
      </c>
      <c r="F16" s="15" t="n">
        <v>3</v>
      </c>
      <c r="G16" s="16" t="n">
        <f aca="false">IF(B16="","",COUNTIF($E$4:$E$43,B16))</f>
        <v>0</v>
      </c>
      <c r="H16" s="17" t="str">
        <f aca="false">IF(B16="","",IF(G16&gt;0,"Manager","Individual Contributor"))</f>
        <v>Individual Contributor</v>
      </c>
    </row>
    <row r="17" customFormat="false" ht="15" hidden="false" customHeight="false" outlineLevel="0" collapsed="false">
      <c r="A17" s="14" t="s">
        <v>82</v>
      </c>
      <c r="B17" s="14" t="s">
        <v>35</v>
      </c>
      <c r="C17" s="14" t="s">
        <v>83</v>
      </c>
      <c r="D17" s="14" t="s">
        <v>57</v>
      </c>
      <c r="E17" s="14" t="s">
        <v>34</v>
      </c>
      <c r="F17" s="15" t="n">
        <v>3</v>
      </c>
      <c r="G17" s="18" t="n">
        <f aca="false">IF(B17="","",COUNTIF($E$4:$E$43,B17))</f>
        <v>1</v>
      </c>
      <c r="H17" s="19" t="str">
        <f aca="false">IF(B17="","",IF(G17&gt;0,"Manager","Individual Contributor"))</f>
        <v>Manager</v>
      </c>
    </row>
    <row r="18" customFormat="false" ht="15" hidden="false" customHeight="false" outlineLevel="0" collapsed="false">
      <c r="A18" s="14" t="s">
        <v>84</v>
      </c>
      <c r="B18" s="14" t="s">
        <v>85</v>
      </c>
      <c r="C18" s="14" t="s">
        <v>86</v>
      </c>
      <c r="D18" s="14" t="s">
        <v>57</v>
      </c>
      <c r="E18" s="14" t="s">
        <v>35</v>
      </c>
      <c r="F18" s="15" t="n">
        <v>4</v>
      </c>
      <c r="G18" s="16" t="n">
        <f aca="false">IF(B18="","",COUNTIF($E$4:$E$43,B18))</f>
        <v>0</v>
      </c>
      <c r="H18" s="17" t="str">
        <f aca="false">IF(B18="","",IF(G18&gt;0,"Manager","Individual Contributor"))</f>
        <v>Individual Contributor</v>
      </c>
    </row>
    <row r="19" customFormat="false" ht="15" hidden="false" customHeight="false" outlineLevel="0" collapsed="false">
      <c r="A19" s="14"/>
      <c r="B19" s="14"/>
      <c r="C19" s="14"/>
      <c r="D19" s="14"/>
      <c r="E19" s="14"/>
      <c r="F19" s="15"/>
      <c r="G19" s="18" t="str">
        <f aca="false">IF(B19="","",COUNTIF($E$4:$E$43,B19))</f>
        <v/>
      </c>
      <c r="H19" s="19" t="str">
        <f aca="false">IF(B19="","",IF(G19&gt;0,"Manager","Individual Contributor"))</f>
        <v/>
      </c>
    </row>
    <row r="20" customFormat="false" ht="15" hidden="false" customHeight="false" outlineLevel="0" collapsed="false">
      <c r="A20" s="14"/>
      <c r="B20" s="14"/>
      <c r="C20" s="14"/>
      <c r="D20" s="14"/>
      <c r="E20" s="14"/>
      <c r="F20" s="15"/>
      <c r="G20" s="16" t="str">
        <f aca="false">IF(B20="","",COUNTIF($E$4:$E$43,B20))</f>
        <v/>
      </c>
      <c r="H20" s="17" t="str">
        <f aca="false">IF(B20="","",IF(G20&gt;0,"Manager","Individual Contributor"))</f>
        <v/>
      </c>
    </row>
    <row r="21" customFormat="false" ht="15" hidden="false" customHeight="false" outlineLevel="0" collapsed="false">
      <c r="A21" s="14"/>
      <c r="B21" s="14"/>
      <c r="C21" s="14"/>
      <c r="D21" s="14"/>
      <c r="E21" s="14"/>
      <c r="F21" s="15"/>
      <c r="G21" s="18" t="str">
        <f aca="false">IF(B21="","",COUNTIF($E$4:$E$43,B21))</f>
        <v/>
      </c>
      <c r="H21" s="19" t="str">
        <f aca="false">IF(B21="","",IF(G21&gt;0,"Manager","Individual Contributor"))</f>
        <v/>
      </c>
    </row>
    <row r="22" customFormat="false" ht="15" hidden="false" customHeight="false" outlineLevel="0" collapsed="false">
      <c r="A22" s="14"/>
      <c r="B22" s="14"/>
      <c r="C22" s="14"/>
      <c r="D22" s="14"/>
      <c r="E22" s="14"/>
      <c r="F22" s="15"/>
      <c r="G22" s="16" t="str">
        <f aca="false">IF(B22="","",COUNTIF($E$4:$E$43,B22))</f>
        <v/>
      </c>
      <c r="H22" s="17" t="str">
        <f aca="false">IF(B22="","",IF(G22&gt;0,"Manager","Individual Contributor"))</f>
        <v/>
      </c>
    </row>
    <row r="23" customFormat="false" ht="15" hidden="false" customHeight="false" outlineLevel="0" collapsed="false">
      <c r="A23" s="14"/>
      <c r="B23" s="14"/>
      <c r="C23" s="14"/>
      <c r="D23" s="14"/>
      <c r="E23" s="14"/>
      <c r="F23" s="15"/>
      <c r="G23" s="18" t="str">
        <f aca="false">IF(B23="","",COUNTIF($E$4:$E$43,B23))</f>
        <v/>
      </c>
      <c r="H23" s="19" t="str">
        <f aca="false">IF(B23="","",IF(G23&gt;0,"Manager","Individual Contributor"))</f>
        <v/>
      </c>
    </row>
    <row r="24" customFormat="false" ht="15" hidden="false" customHeight="false" outlineLevel="0" collapsed="false">
      <c r="A24" s="14"/>
      <c r="B24" s="14"/>
      <c r="C24" s="14"/>
      <c r="D24" s="14"/>
      <c r="E24" s="14"/>
      <c r="F24" s="15"/>
      <c r="G24" s="16" t="str">
        <f aca="false">IF(B24="","",COUNTIF($E$4:$E$43,B24))</f>
        <v/>
      </c>
      <c r="H24" s="17" t="str">
        <f aca="false">IF(B24="","",IF(G24&gt;0,"Manager","Individual Contributor"))</f>
        <v/>
      </c>
    </row>
    <row r="25" customFormat="false" ht="15" hidden="false" customHeight="false" outlineLevel="0" collapsed="false">
      <c r="A25" s="14"/>
      <c r="B25" s="14"/>
      <c r="C25" s="14"/>
      <c r="D25" s="14"/>
      <c r="E25" s="14"/>
      <c r="F25" s="15"/>
      <c r="G25" s="18" t="str">
        <f aca="false">IF(B25="","",COUNTIF($E$4:$E$43,B25))</f>
        <v/>
      </c>
      <c r="H25" s="19" t="str">
        <f aca="false">IF(B25="","",IF(G25&gt;0,"Manager","Individual Contributor"))</f>
        <v/>
      </c>
    </row>
    <row r="26" customFormat="false" ht="15" hidden="false" customHeight="false" outlineLevel="0" collapsed="false">
      <c r="A26" s="14"/>
      <c r="B26" s="14"/>
      <c r="C26" s="14"/>
      <c r="D26" s="14"/>
      <c r="E26" s="14"/>
      <c r="F26" s="15"/>
      <c r="G26" s="16" t="str">
        <f aca="false">IF(B26="","",COUNTIF($E$4:$E$43,B26))</f>
        <v/>
      </c>
      <c r="H26" s="17" t="str">
        <f aca="false">IF(B26="","",IF(G26&gt;0,"Manager","Individual Contributor"))</f>
        <v/>
      </c>
    </row>
    <row r="27" customFormat="false" ht="15" hidden="false" customHeight="false" outlineLevel="0" collapsed="false">
      <c r="A27" s="14"/>
      <c r="B27" s="14"/>
      <c r="C27" s="14"/>
      <c r="D27" s="14"/>
      <c r="E27" s="14"/>
      <c r="F27" s="15"/>
      <c r="G27" s="18" t="str">
        <f aca="false">IF(B27="","",COUNTIF($E$4:$E$43,B27))</f>
        <v/>
      </c>
      <c r="H27" s="19" t="str">
        <f aca="false">IF(B27="","",IF(G27&gt;0,"Manager","Individual Contributor"))</f>
        <v/>
      </c>
    </row>
    <row r="28" customFormat="false" ht="15" hidden="false" customHeight="false" outlineLevel="0" collapsed="false">
      <c r="A28" s="14"/>
      <c r="B28" s="14"/>
      <c r="C28" s="14"/>
      <c r="D28" s="14"/>
      <c r="E28" s="14"/>
      <c r="F28" s="15"/>
      <c r="G28" s="16" t="str">
        <f aca="false">IF(B28="","",COUNTIF($E$4:$E$43,B28))</f>
        <v/>
      </c>
      <c r="H28" s="17" t="str">
        <f aca="false">IF(B28="","",IF(G28&gt;0,"Manager","Individual Contributor"))</f>
        <v/>
      </c>
    </row>
    <row r="29" customFormat="false" ht="15" hidden="false" customHeight="false" outlineLevel="0" collapsed="false">
      <c r="A29" s="14"/>
      <c r="B29" s="14"/>
      <c r="C29" s="14"/>
      <c r="D29" s="14"/>
      <c r="E29" s="14"/>
      <c r="F29" s="15"/>
      <c r="G29" s="18" t="str">
        <f aca="false">IF(B29="","",COUNTIF($E$4:$E$43,B29))</f>
        <v/>
      </c>
      <c r="H29" s="19" t="str">
        <f aca="false">IF(B29="","",IF(G29&gt;0,"Manager","Individual Contributor"))</f>
        <v/>
      </c>
    </row>
    <row r="30" customFormat="false" ht="15" hidden="false" customHeight="false" outlineLevel="0" collapsed="false">
      <c r="A30" s="14"/>
      <c r="B30" s="14"/>
      <c r="C30" s="14"/>
      <c r="D30" s="14"/>
      <c r="E30" s="14"/>
      <c r="F30" s="15"/>
      <c r="G30" s="16" t="str">
        <f aca="false">IF(B30="","",COUNTIF($E$4:$E$43,B30))</f>
        <v/>
      </c>
      <c r="H30" s="17" t="str">
        <f aca="false">IF(B30="","",IF(G30&gt;0,"Manager","Individual Contributor"))</f>
        <v/>
      </c>
    </row>
    <row r="31" customFormat="false" ht="15" hidden="false" customHeight="false" outlineLevel="0" collapsed="false">
      <c r="A31" s="14"/>
      <c r="B31" s="14"/>
      <c r="C31" s="14"/>
      <c r="D31" s="14"/>
      <c r="E31" s="14"/>
      <c r="F31" s="15"/>
      <c r="G31" s="18" t="str">
        <f aca="false">IF(B31="","",COUNTIF($E$4:$E$43,B31))</f>
        <v/>
      </c>
      <c r="H31" s="19" t="str">
        <f aca="false">IF(B31="","",IF(G31&gt;0,"Manager","Individual Contributor"))</f>
        <v/>
      </c>
    </row>
    <row r="32" customFormat="false" ht="15" hidden="false" customHeight="false" outlineLevel="0" collapsed="false">
      <c r="A32" s="14"/>
      <c r="B32" s="14"/>
      <c r="C32" s="14"/>
      <c r="D32" s="14"/>
      <c r="E32" s="14"/>
      <c r="F32" s="15"/>
      <c r="G32" s="16" t="str">
        <f aca="false">IF(B32="","",COUNTIF($E$4:$E$43,B32))</f>
        <v/>
      </c>
      <c r="H32" s="17" t="str">
        <f aca="false">IF(B32="","",IF(G32&gt;0,"Manager","Individual Contributor"))</f>
        <v/>
      </c>
    </row>
    <row r="33" customFormat="false" ht="15" hidden="false" customHeight="false" outlineLevel="0" collapsed="false">
      <c r="A33" s="14"/>
      <c r="B33" s="14"/>
      <c r="C33" s="14"/>
      <c r="D33" s="14"/>
      <c r="E33" s="14"/>
      <c r="F33" s="15"/>
      <c r="G33" s="18" t="str">
        <f aca="false">IF(B33="","",COUNTIF($E$4:$E$43,B33))</f>
        <v/>
      </c>
      <c r="H33" s="19" t="str">
        <f aca="false">IF(B33="","",IF(G33&gt;0,"Manager","Individual Contributor"))</f>
        <v/>
      </c>
    </row>
    <row r="34" customFormat="false" ht="15" hidden="false" customHeight="false" outlineLevel="0" collapsed="false">
      <c r="A34" s="14"/>
      <c r="B34" s="14"/>
      <c r="C34" s="14"/>
      <c r="D34" s="14"/>
      <c r="E34" s="14"/>
      <c r="F34" s="15"/>
      <c r="G34" s="16" t="str">
        <f aca="false">IF(B34="","",COUNTIF($E$4:$E$43,B34))</f>
        <v/>
      </c>
      <c r="H34" s="17" t="str">
        <f aca="false">IF(B34="","",IF(G34&gt;0,"Manager","Individual Contributor"))</f>
        <v/>
      </c>
    </row>
    <row r="35" customFormat="false" ht="15" hidden="false" customHeight="false" outlineLevel="0" collapsed="false">
      <c r="A35" s="14"/>
      <c r="B35" s="14"/>
      <c r="C35" s="14"/>
      <c r="D35" s="14"/>
      <c r="E35" s="14"/>
      <c r="F35" s="15"/>
      <c r="G35" s="18" t="str">
        <f aca="false">IF(B35="","",COUNTIF($E$4:$E$43,B35))</f>
        <v/>
      </c>
      <c r="H35" s="19" t="str">
        <f aca="false">IF(B35="","",IF(G35&gt;0,"Manager","Individual Contributor"))</f>
        <v/>
      </c>
    </row>
    <row r="36" customFormat="false" ht="15" hidden="false" customHeight="false" outlineLevel="0" collapsed="false">
      <c r="A36" s="14"/>
      <c r="B36" s="14"/>
      <c r="C36" s="14"/>
      <c r="D36" s="14"/>
      <c r="E36" s="14"/>
      <c r="F36" s="15"/>
      <c r="G36" s="16" t="str">
        <f aca="false">IF(B36="","",COUNTIF($E$4:$E$43,B36))</f>
        <v/>
      </c>
      <c r="H36" s="17" t="str">
        <f aca="false">IF(B36="","",IF(G36&gt;0,"Manager","Individual Contributor"))</f>
        <v/>
      </c>
    </row>
    <row r="37" customFormat="false" ht="15" hidden="false" customHeight="false" outlineLevel="0" collapsed="false">
      <c r="A37" s="14"/>
      <c r="B37" s="14"/>
      <c r="C37" s="14"/>
      <c r="D37" s="14"/>
      <c r="E37" s="14"/>
      <c r="F37" s="15"/>
      <c r="G37" s="18" t="str">
        <f aca="false">IF(B37="","",COUNTIF($E$4:$E$43,B37))</f>
        <v/>
      </c>
      <c r="H37" s="19" t="str">
        <f aca="false">IF(B37="","",IF(G37&gt;0,"Manager","Individual Contributor"))</f>
        <v/>
      </c>
    </row>
    <row r="38" customFormat="false" ht="15" hidden="false" customHeight="false" outlineLevel="0" collapsed="false">
      <c r="A38" s="14"/>
      <c r="B38" s="14"/>
      <c r="C38" s="14"/>
      <c r="D38" s="14"/>
      <c r="E38" s="14"/>
      <c r="F38" s="15"/>
      <c r="G38" s="16" t="str">
        <f aca="false">IF(B38="","",COUNTIF($E$4:$E$43,B38))</f>
        <v/>
      </c>
      <c r="H38" s="17" t="str">
        <f aca="false">IF(B38="","",IF(G38&gt;0,"Manager","Individual Contributor"))</f>
        <v/>
      </c>
    </row>
    <row r="39" customFormat="false" ht="15" hidden="false" customHeight="false" outlineLevel="0" collapsed="false">
      <c r="A39" s="14"/>
      <c r="B39" s="14"/>
      <c r="C39" s="14"/>
      <c r="D39" s="14"/>
      <c r="E39" s="14"/>
      <c r="F39" s="15"/>
      <c r="G39" s="18" t="str">
        <f aca="false">IF(B39="","",COUNTIF($E$4:$E$43,B39))</f>
        <v/>
      </c>
      <c r="H39" s="19" t="str">
        <f aca="false">IF(B39="","",IF(G39&gt;0,"Manager","Individual Contributor"))</f>
        <v/>
      </c>
    </row>
    <row r="40" customFormat="false" ht="15" hidden="false" customHeight="false" outlineLevel="0" collapsed="false">
      <c r="A40" s="14"/>
      <c r="B40" s="14"/>
      <c r="C40" s="14"/>
      <c r="D40" s="14"/>
      <c r="E40" s="14"/>
      <c r="F40" s="15"/>
      <c r="G40" s="16" t="str">
        <f aca="false">IF(B40="","",COUNTIF($E$4:$E$43,B40))</f>
        <v/>
      </c>
      <c r="H40" s="17" t="str">
        <f aca="false">IF(B40="","",IF(G40&gt;0,"Manager","Individual Contributor"))</f>
        <v/>
      </c>
    </row>
    <row r="41" customFormat="false" ht="15" hidden="false" customHeight="false" outlineLevel="0" collapsed="false">
      <c r="A41" s="14"/>
      <c r="B41" s="14"/>
      <c r="C41" s="14"/>
      <c r="D41" s="14"/>
      <c r="E41" s="14"/>
      <c r="F41" s="15"/>
      <c r="G41" s="18" t="str">
        <f aca="false">IF(B41="","",COUNTIF($E$4:$E$43,B41))</f>
        <v/>
      </c>
      <c r="H41" s="19" t="str">
        <f aca="false">IF(B41="","",IF(G41&gt;0,"Manager","Individual Contributor"))</f>
        <v/>
      </c>
    </row>
    <row r="42" customFormat="false" ht="15" hidden="false" customHeight="false" outlineLevel="0" collapsed="false">
      <c r="A42" s="14"/>
      <c r="B42" s="14"/>
      <c r="C42" s="14"/>
      <c r="D42" s="14"/>
      <c r="E42" s="14"/>
      <c r="F42" s="15"/>
      <c r="G42" s="16" t="str">
        <f aca="false">IF(B42="","",COUNTIF($E$4:$E$43,B42))</f>
        <v/>
      </c>
      <c r="H42" s="17" t="str">
        <f aca="false">IF(B42="","",IF(G42&gt;0,"Manager","Individual Contributor"))</f>
        <v/>
      </c>
    </row>
    <row r="43" customFormat="false" ht="15" hidden="false" customHeight="false" outlineLevel="0" collapsed="false">
      <c r="A43" s="14"/>
      <c r="B43" s="14"/>
      <c r="C43" s="14"/>
      <c r="D43" s="14"/>
      <c r="E43" s="14"/>
      <c r="F43" s="15"/>
      <c r="G43" s="18" t="str">
        <f aca="false">IF(B43="","",COUNTIF($E$4:$E$43,B43))</f>
        <v/>
      </c>
      <c r="H43" s="19" t="str">
        <f aca="false">IF(B43="","",IF(G43&gt;0,"Manager","Individual Contributor"))</f>
        <v/>
      </c>
    </row>
  </sheetData>
  <conditionalFormatting sqref="H4:H43">
    <cfRule type="cellIs" priority="2" operator="equal" aboveAverage="0" equalAverage="0" bottom="0" percent="0" rank="0" text="" dxfId="0">
      <formula>"Manager"</formula>
    </cfRule>
  </conditionalFormatting>
  <dataValidations count="1">
    <dataValidation allowBlank="true" errorStyle="stop" operator="between" showDropDown="false" showErrorMessage="false" showInputMessage="false" sqref="D4:D43" type="list">
      <formula1>Lists!$A$4:$A$10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A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</cols>
  <sheetData>
    <row r="1" customFormat="false" ht="26.85" hidden="false" customHeight="false" outlineLevel="0" collapsed="false">
      <c r="A1" s="12" t="s">
        <v>87</v>
      </c>
    </row>
    <row r="3" customFormat="false" ht="15" hidden="false" customHeight="false" outlineLevel="0" collapsed="false">
      <c r="A3" s="20" t="s">
        <v>40</v>
      </c>
    </row>
    <row r="4" customFormat="false" ht="15" hidden="false" customHeight="false" outlineLevel="0" collapsed="false">
      <c r="A4" s="0" t="s">
        <v>45</v>
      </c>
    </row>
    <row r="5" customFormat="false" ht="15" hidden="false" customHeight="false" outlineLevel="0" collapsed="false">
      <c r="A5" s="0" t="s">
        <v>48</v>
      </c>
    </row>
    <row r="6" customFormat="false" ht="15" hidden="false" customHeight="false" outlineLevel="0" collapsed="false">
      <c r="A6" s="0" t="s">
        <v>51</v>
      </c>
    </row>
    <row r="7" customFormat="false" ht="15" hidden="false" customHeight="false" outlineLevel="0" collapsed="false">
      <c r="A7" s="0" t="s">
        <v>54</v>
      </c>
    </row>
    <row r="8" customFormat="false" ht="15" hidden="false" customHeight="false" outlineLevel="0" collapsed="false">
      <c r="A8" s="0" t="s">
        <v>57</v>
      </c>
    </row>
    <row r="9" customFormat="false" ht="15" hidden="false" customHeight="false" outlineLevel="0" collapsed="false">
      <c r="A9" s="0" t="s">
        <v>61</v>
      </c>
    </row>
    <row r="10" customFormat="false" ht="15" hidden="false" customHeight="false" outlineLevel="0" collapsed="false">
      <c r="A10" s="0" t="s">
        <v>88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2026-06-11T02:16:06Z</dcterms:created>
  <dc:creator>openpyxl</dc:creator>
  <dc:description/>
  <dc:language>en-US</dc:language>
  <cp:lastModifiedBy/>
  <dcterms:modified xsi:type="dcterms:W3CDTF">2026-06-11T02:16:19Z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