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Overtim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<sst xmlns="http://schemas.openxmlformats.org/spreadsheetml/2006/main" count="87" uniqueCount="66">
  <si>
    <t xml:space="preserve">How to Use  —  Overtime Tracker</t>
  </si>
  <si>
    <t xml:space="preserve">by ExcelGuru.io  |  Monitor overtime hours and cost, and spot burnout risk early.</t>
  </si>
  <si>
    <t xml:space="preserve">What this template does</t>
  </si>
  <si>
    <t xml:space="preserve">Track regular and overtime hours for each employee, calculate the overtime pay, and flag anyone with a high overtime share.</t>
  </si>
  <si>
    <t xml:space="preserve">Sheet 1 — Overtime</t>
  </si>
  <si>
    <t xml:space="preserve">Enter regular hours, overtime hours and the hourly rate. Overtime pay, the overtime share and the flag calculate automatically.</t>
  </si>
  <si>
    <t xml:space="preserve">Sheet 2 — Dashboard</t>
  </si>
  <si>
    <t xml:space="preserve">See total overtime hours and pay, average overtime per person, and overtime cost by department.</t>
  </si>
  <si>
    <t xml:space="preserve">The high flag</t>
  </si>
  <si>
    <t xml:space="preserve">Anyone whose overtime exceeds a fifth of their total hours is flagged High, a useful early warning for burnout.</t>
  </si>
  <si>
    <t xml:space="preserve">Tips</t>
  </si>
  <si>
    <t xml:space="preserve">Investigate repeated high overtime, since it often signals understaffing. Compare departments to find where the pressure sits.</t>
  </si>
  <si>
    <t xml:space="preserve">OVERTIME  —  DASHBOARD</t>
  </si>
  <si>
    <t xml:space="preserve">Employees</t>
  </si>
  <si>
    <t xml:space="preserve">Total OT Hours</t>
  </si>
  <si>
    <t xml:space="preserve">Total OT Pay</t>
  </si>
  <si>
    <t xml:space="preserve">Avg OT / Person</t>
  </si>
  <si>
    <t xml:space="preserve">High-OT Staff</t>
  </si>
  <si>
    <t xml:space="preserve">OT % of All Hours</t>
  </si>
  <si>
    <t xml:space="preserve">Overtime Hours by Employee</t>
  </si>
  <si>
    <t xml:space="preserve">OT Pay by Department</t>
  </si>
  <si>
    <t xml:space="preserve">Employee</t>
  </si>
  <si>
    <t xml:space="preserve">OT Hours</t>
  </si>
  <si>
    <t xml:space="preserve">Department</t>
  </si>
  <si>
    <t xml:space="preserve">OT Pay</t>
  </si>
  <si>
    <t xml:space="preserve">Sales</t>
  </si>
  <si>
    <t xml:space="preserve">Engineering</t>
  </si>
  <si>
    <t xml:space="preserve">Operations</t>
  </si>
  <si>
    <t xml:space="preserve">Finance</t>
  </si>
  <si>
    <t xml:space="preserve">HR</t>
  </si>
  <si>
    <t xml:space="preserve">Marketing</t>
  </si>
  <si>
    <t xml:space="preserve">Overtime Tracker — enter hours &amp; rate; OT pay, share and flag auto-calculate</t>
  </si>
  <si>
    <t xml:space="preserve">Emp ID</t>
  </si>
  <si>
    <t xml:space="preserve">Name</t>
  </si>
  <si>
    <t xml:space="preserve">Regular Hrs</t>
  </si>
  <si>
    <t xml:space="preserve">Overtime Hrs</t>
  </si>
  <si>
    <t xml:space="preserve">Hourly Rate</t>
  </si>
  <si>
    <t xml:space="preserve">OT % of Hours</t>
  </si>
  <si>
    <t xml:space="preserve">Flag</t>
  </si>
  <si>
    <t xml:space="preserve">E-001</t>
  </si>
  <si>
    <t xml:space="preserve">Sarah Mitchell</t>
  </si>
  <si>
    <t xml:space="preserve">E-002</t>
  </si>
  <si>
    <t xml:space="preserve">James Park</t>
  </si>
  <si>
    <t xml:space="preserve">E-003</t>
  </si>
  <si>
    <t xml:space="preserve">Aisha Khan</t>
  </si>
  <si>
    <t xml:space="preserve">E-004</t>
  </si>
  <si>
    <t xml:space="preserve">Diego Lopez</t>
  </si>
  <si>
    <t xml:space="preserve">E-005</t>
  </si>
  <si>
    <t xml:space="preserve">Emma Wright</t>
  </si>
  <si>
    <t xml:space="preserve">E-006</t>
  </si>
  <si>
    <t xml:space="preserve">Liam Chen</t>
  </si>
  <si>
    <t xml:space="preserve">E-007</t>
  </si>
  <si>
    <t xml:space="preserve">Nadia Haq</t>
  </si>
  <si>
    <t xml:space="preserve">E-008</t>
  </si>
  <si>
    <t xml:space="preserve">Tom Vance</t>
  </si>
  <si>
    <t xml:space="preserve">E-009</t>
  </si>
  <si>
    <t xml:space="preserve">Grace Lee</t>
  </si>
  <si>
    <t xml:space="preserve">E-010</t>
  </si>
  <si>
    <t xml:space="preserve">Omar Said</t>
  </si>
  <si>
    <t xml:space="preserve">E-011</t>
  </si>
  <si>
    <t xml:space="preserve">Chloe Adams</t>
  </si>
  <si>
    <t xml:space="preserve">E-012</t>
  </si>
  <si>
    <t xml:space="preserve">Ben Foster</t>
  </si>
  <si>
    <t xml:space="preserve">Dropdown Lists &amp; Reference</t>
  </si>
  <si>
    <t xml:space="preserve">Overtime pay = OT Hours x Hourly Rate x 1.5</t>
  </si>
  <si>
    <t xml:space="preserve">High flag = overtime above 20% of total hours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</si>
</sst>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\$#,##0"/>
    <numFmt numFmtId="167" formatCode="#,##0.0"/>
    <numFmt numFmtId="168" formatCode="0.0%"/>
    <numFmt numFmtId="169" formatCode="\$#,##0.0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9C1B1B"/>
      </font>
      <fill>
        <patternFill>
          <bgColor rgb="FFF8CBCB"/>
        </patternFill>
      </fill>
    </dxf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OT Hours by Employee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OT Hours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Dashboard!$A$12:$A$23</c:f>
              <c:strCache>
                <c:ptCount val="12"/>
                <c:pt idx="0">
                  <c:v>Sarah Mitchell</c:v>
                </c:pt>
                <c:pt idx="1">
                  <c:v>James Park</c:v>
                </c:pt>
                <c:pt idx="2">
                  <c:v>Aisha Khan</c:v>
                </c:pt>
                <c:pt idx="3">
                  <c:v>Diego Lopez</c:v>
                </c:pt>
                <c:pt idx="4">
                  <c:v>Emma Wright</c:v>
                </c:pt>
                <c:pt idx="5">
                  <c:v>Liam Chen</c:v>
                </c:pt>
                <c:pt idx="6">
                  <c:v>Nadia Haq</c:v>
                </c:pt>
                <c:pt idx="7">
                  <c:v>Tom Vance</c:v>
                </c:pt>
                <c:pt idx="8">
                  <c:v>Grace Lee</c:v>
                </c:pt>
                <c:pt idx="9">
                  <c:v>Omar Said</c:v>
                </c:pt>
                <c:pt idx="10">
                  <c:v>Chloe Adams</c:v>
                </c:pt>
                <c:pt idx="11">
                  <c:v>Ben Foster</c:v>
                </c:pt>
              </c:strCache>
            </c:strRef>
          </c:cat>
          <c:val>
            <c:numRef>
              <c:f>Dashboard!$B$12:$B$23</c:f>
              <c:numCache>
                <c:formatCode>#,##0</c:formatCode>
                <c:ptCount val="12"/>
                <c:pt idx="0">
                  <c:v>4</c:v>
                </c:pt>
                <c:pt idx="1">
                  <c:v>22</c:v>
                </c:pt>
                <c:pt idx="2">
                  <c:v>0</c:v>
                </c:pt>
                <c:pt idx="3">
                  <c:v>28</c:v>
                </c:pt>
                <c:pt idx="4">
                  <c:v>6</c:v>
                </c:pt>
                <c:pt idx="5">
                  <c:v>18</c:v>
                </c:pt>
                <c:pt idx="6">
                  <c:v>2</c:v>
                </c:pt>
                <c:pt idx="7">
                  <c:v>0</c:v>
                </c:pt>
                <c:pt idx="8">
                  <c:v>12</c:v>
                </c:pt>
                <c:pt idx="9">
                  <c:v>44</c:v>
                </c:pt>
                <c:pt idx="10">
                  <c:v>0</c:v>
                </c:pt>
                <c:pt idx="11">
                  <c:v>8</c:v>
                </c:pt>
              </c:numCache>
            </c:numRef>
          </c:val>
        </c:ser>
        <c:gapWidth val="150"/>
        <c:overlap val="0"/>
        <c:axId val="23356090"/>
        <c:axId val="4156136"/>
      </c:barChart>
      <c:catAx>
        <c:axId val="2335609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156136"/>
        <c:crosses val="autoZero"/>
        <c:auto val="1"/>
        <c:lblAlgn val="ctr"/>
        <c:lblOffset val="100"/>
        <c:noMultiLvlLbl val="0"/>
      </c:catAx>
      <c:valAx>
        <c:axId val="415613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335609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OT Pay by Department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OT Pay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Dashboard!$D$12:$D$17</c:f>
              <c:strCache>
                <c:ptCount val="6"/>
                <c:pt idx="0">
                  <c:v>Sales</c:v>
                </c:pt>
                <c:pt idx="1">
                  <c:v>Engineering</c:v>
                </c:pt>
                <c:pt idx="2">
                  <c:v>Operations</c:v>
                </c:pt>
                <c:pt idx="3">
                  <c:v>Finance</c:v>
                </c:pt>
                <c:pt idx="4">
                  <c:v>HR</c:v>
                </c:pt>
                <c:pt idx="5">
                  <c:v>Marketing</c:v>
                </c:pt>
              </c:strCache>
            </c:strRef>
          </c:cat>
          <c:val>
            <c:numRef>
              <c:f>Dashboard!$E$12:$E$17</c:f>
              <c:numCache>
                <c:formatCode>\$#,##0</c:formatCode>
                <c:ptCount val="6"/>
                <c:pt idx="0">
                  <c:v>864</c:v>
                </c:pt>
                <c:pt idx="1">
                  <c:v>2157</c:v>
                </c:pt>
                <c:pt idx="2">
                  <c:v>2310</c:v>
                </c:pt>
                <c:pt idx="3">
                  <c:v>81</c:v>
                </c:pt>
                <c:pt idx="4">
                  <c:v>0</c:v>
                </c:pt>
                <c:pt idx="5">
                  <c:v>252</c:v>
                </c:pt>
              </c:numCache>
            </c:numRef>
          </c:val>
        </c:ser>
        <c:gapWidth val="150"/>
        <c:overlap val="0"/>
        <c:axId val="64443783"/>
        <c:axId val="64836066"/>
      </c:barChart>
      <c:catAx>
        <c:axId val="644437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4836066"/>
        <c:crosses val="autoZero"/>
        <c:auto val="1"/>
        <c:lblAlgn val="ctr"/>
        <c:lblOffset val="100"/>
        <c:noMultiLvlLbl val="0"/>
      </c:catAx>
      <c:valAx>
        <c:axId val="6483606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4443783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15</xdr:row>
      <xdr:rowOff>69480</xdr:rowOff>
    </xdr:from>
    <xdr:to>
      <xdr:col>3</xdr:col>
      <xdr:colOff>286920</xdr:colOff>
      <xdr:row>30</xdr:row>
      <xdr:rowOff>91440</xdr:rowOff>
    </xdr:to>
    <xdr:graphicFrame>
      <xdr:nvGraphicFramePr>
        <xdr:cNvPr id="0" name="Chart 1"/>
        <xdr:cNvGraphicFramePr/>
      </xdr:nvGraphicFramePr>
      <xdr:xfrm>
        <a:off x="0" y="3857760"/>
        <a:ext cx="35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69480</xdr:rowOff>
    </xdr:from>
    <xdr:to>
      <xdr:col>6</xdr:col>
      <xdr:colOff>780120</xdr:colOff>
      <xdr:row>30</xdr:row>
      <xdr:rowOff>91440</xdr:rowOff>
    </xdr:to>
    <xdr:graphicFrame>
      <xdr:nvGraphicFramePr>
        <xdr:cNvPr id="1" name="Chart 2"/>
        <xdr:cNvGraphicFramePr/>
      </xdr:nvGraphicFramePr>
      <xdr:xfrm>
        <a:off x="3312720" y="3857760"/>
        <a:ext cx="35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COUNTA(Overtime!B4:B43)</f>
        <v>12</v>
      </c>
      <c r="B4" s="7"/>
      <c r="C4" s="7" t="n">
        <f aca="false">SUM(Overtime!E4:E43)</f>
        <v>144</v>
      </c>
      <c r="D4" s="7"/>
      <c r="E4" s="8" t="n">
        <f aca="false">SUM(Overtime!G4:G43)</f>
        <v>5664</v>
      </c>
      <c r="F4" s="8"/>
      <c r="G4" s="9" t="n">
        <f aca="false">IFERROR(SUM(Overtime!E4:E43)/COUNTA(Overtime!B4:B43),0)</f>
        <v>12</v>
      </c>
      <c r="H4" s="9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COUNTIF(Overtime!I4:I43,"High")</f>
        <v>1</v>
      </c>
      <c r="B7" s="7"/>
      <c r="C7" s="10" t="n">
        <f aca="false">IFERROR(SUM(Overtime!E4:E43)/(SUM(Overtime!D4:D43)+SUM(Overtime!E4:E43)),0)</f>
        <v>0.0711462450592885</v>
      </c>
      <c r="D7" s="10"/>
    </row>
    <row r="10" customFormat="false" ht="39.55" hidden="false" customHeight="false" outlineLevel="0" collapsed="false">
      <c r="A10" s="11" t="s">
        <v>19</v>
      </c>
      <c r="D10" s="11" t="s">
        <v>20</v>
      </c>
    </row>
    <row r="11" customFormat="false" ht="15" hidden="false" customHeight="false" outlineLevel="0" collapsed="false">
      <c r="A11" s="12" t="s">
        <v>21</v>
      </c>
      <c r="B11" s="12" t="s">
        <v>22</v>
      </c>
      <c r="D11" s="12" t="s">
        <v>23</v>
      </c>
      <c r="E11" s="12" t="s">
        <v>24</v>
      </c>
    </row>
    <row r="12" customFormat="false" ht="15" hidden="false" customHeight="false" outlineLevel="0" collapsed="false">
      <c r="A12" s="13" t="str">
        <f aca="false">Overtime!B4</f>
        <v>Sarah Mitchell</v>
      </c>
      <c r="B12" s="14" t="n">
        <f aca="false">Overtime!E4</f>
        <v>4</v>
      </c>
      <c r="D12" s="13" t="s">
        <v>25</v>
      </c>
      <c r="E12" s="15" t="n">
        <f aca="false">SUMIF(Overtime!C4:C43,"Sales",Overtime!G4:G43)</f>
        <v>864</v>
      </c>
    </row>
    <row r="13" customFormat="false" ht="15" hidden="false" customHeight="false" outlineLevel="0" collapsed="false">
      <c r="A13" s="13" t="str">
        <f aca="false">Overtime!B5</f>
        <v>James Park</v>
      </c>
      <c r="B13" s="14" t="n">
        <f aca="false">Overtime!E5</f>
        <v>22</v>
      </c>
      <c r="D13" s="13" t="s">
        <v>26</v>
      </c>
      <c r="E13" s="15" t="n">
        <f aca="false">SUMIF(Overtime!C4:C43,"Engineering",Overtime!G4:G43)</f>
        <v>2157</v>
      </c>
    </row>
    <row r="14" customFormat="false" ht="15" hidden="false" customHeight="false" outlineLevel="0" collapsed="false">
      <c r="A14" s="13" t="str">
        <f aca="false">Overtime!B6</f>
        <v>Aisha Khan</v>
      </c>
      <c r="B14" s="14" t="n">
        <f aca="false">Overtime!E6</f>
        <v>0</v>
      </c>
      <c r="D14" s="13" t="s">
        <v>27</v>
      </c>
      <c r="E14" s="15" t="n">
        <f aca="false">SUMIF(Overtime!C4:C43,"Operations",Overtime!G4:G43)</f>
        <v>2310</v>
      </c>
    </row>
    <row r="15" customFormat="false" ht="15" hidden="false" customHeight="false" outlineLevel="0" collapsed="false">
      <c r="A15" s="13" t="str">
        <f aca="false">Overtime!B7</f>
        <v>Diego Lopez</v>
      </c>
      <c r="B15" s="14" t="n">
        <f aca="false">Overtime!E7</f>
        <v>28</v>
      </c>
      <c r="D15" s="13" t="s">
        <v>28</v>
      </c>
      <c r="E15" s="15" t="n">
        <f aca="false">SUMIF(Overtime!C4:C43,"Finance",Overtime!G4:G43)</f>
        <v>81</v>
      </c>
    </row>
    <row r="16" customFormat="false" ht="15" hidden="false" customHeight="false" outlineLevel="0" collapsed="false">
      <c r="A16" s="13" t="str">
        <f aca="false">Overtime!B8</f>
        <v>Emma Wright</v>
      </c>
      <c r="B16" s="14" t="n">
        <f aca="false">Overtime!E8</f>
        <v>6</v>
      </c>
      <c r="D16" s="13" t="s">
        <v>29</v>
      </c>
      <c r="E16" s="15" t="n">
        <f aca="false">SUMIF(Overtime!C4:C43,"HR",Overtime!G4:G43)</f>
        <v>0</v>
      </c>
    </row>
    <row r="17" customFormat="false" ht="15" hidden="false" customHeight="false" outlineLevel="0" collapsed="false">
      <c r="A17" s="13" t="str">
        <f aca="false">Overtime!B9</f>
        <v>Liam Chen</v>
      </c>
      <c r="B17" s="14" t="n">
        <f aca="false">Overtime!E9</f>
        <v>18</v>
      </c>
      <c r="D17" s="13" t="s">
        <v>30</v>
      </c>
      <c r="E17" s="15" t="n">
        <f aca="false">SUMIF(Overtime!C4:C43,"Marketing",Overtime!G4:G43)</f>
        <v>252</v>
      </c>
    </row>
    <row r="18" customFormat="false" ht="15" hidden="false" customHeight="false" outlineLevel="0" collapsed="false">
      <c r="A18" s="13" t="str">
        <f aca="false">Overtime!B10</f>
        <v>Nadia Haq</v>
      </c>
      <c r="B18" s="14" t="n">
        <f aca="false">Overtime!E10</f>
        <v>2</v>
      </c>
    </row>
    <row r="19" customFormat="false" ht="15" hidden="false" customHeight="false" outlineLevel="0" collapsed="false">
      <c r="A19" s="13" t="str">
        <f aca="false">Overtime!B11</f>
        <v>Tom Vance</v>
      </c>
      <c r="B19" s="14" t="n">
        <f aca="false">Overtime!E11</f>
        <v>0</v>
      </c>
    </row>
    <row r="20" customFormat="false" ht="15" hidden="false" customHeight="false" outlineLevel="0" collapsed="false">
      <c r="A20" s="13" t="str">
        <f aca="false">Overtime!B12</f>
        <v>Grace Lee</v>
      </c>
      <c r="B20" s="14" t="n">
        <f aca="false">Overtime!E12</f>
        <v>12</v>
      </c>
    </row>
    <row r="21" customFormat="false" ht="15" hidden="false" customHeight="false" outlineLevel="0" collapsed="false">
      <c r="A21" s="13" t="str">
        <f aca="false">Overtime!B13</f>
        <v>Omar Said</v>
      </c>
      <c r="B21" s="14" t="n">
        <f aca="false">Overtime!E13</f>
        <v>44</v>
      </c>
    </row>
    <row r="22" customFormat="false" ht="15" hidden="false" customHeight="false" outlineLevel="0" collapsed="false">
      <c r="A22" s="13" t="str">
        <f aca="false">Overtime!B14</f>
        <v>Chloe Adams</v>
      </c>
      <c r="B22" s="14" t="n">
        <f aca="false">Overtime!E14</f>
        <v>0</v>
      </c>
    </row>
    <row r="23" customFormat="false" ht="15" hidden="false" customHeight="false" outlineLevel="0" collapsed="false">
      <c r="A23" s="13" t="str">
        <f aca="false">Overtime!B15</f>
        <v>Ben Foster</v>
      </c>
      <c r="B23" s="14" t="n">
        <f aca="false">Overtime!E15</f>
        <v>8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I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7"/>
    <col collapsed="false" customWidth="true" hidden="false" outlineLevel="0" max="3" min="3" style="0" width="13"/>
    <col collapsed="false" customWidth="true" hidden="false" outlineLevel="0" max="4" min="4" style="0" width="11"/>
    <col collapsed="false" customWidth="true" hidden="false" outlineLevel="0" max="5" min="5" style="0" width="12"/>
    <col collapsed="false" customWidth="true" hidden="false" outlineLevel="0" max="7" min="6" style="0" width="11"/>
    <col collapsed="false" customWidth="true" hidden="false" outlineLevel="0" max="8" min="8" style="0" width="13"/>
    <col collapsed="false" customWidth="true" hidden="false" outlineLevel="0" max="9" min="9" style="0" width="9"/>
  </cols>
  <sheetData>
    <row r="1" customFormat="false" ht="191.75" hidden="false" customHeight="false" outlineLevel="0" collapsed="false">
      <c r="A1" s="16" t="s">
        <v>31</v>
      </c>
    </row>
    <row r="3" customFormat="false" ht="23.85" hidden="false" customHeight="false" outlineLevel="0" collapsed="false">
      <c r="A3" s="17" t="s">
        <v>32</v>
      </c>
      <c r="B3" s="17" t="s">
        <v>33</v>
      </c>
      <c r="C3" s="17" t="s">
        <v>23</v>
      </c>
      <c r="D3" s="17" t="s">
        <v>34</v>
      </c>
      <c r="E3" s="17" t="s">
        <v>35</v>
      </c>
      <c r="F3" s="17" t="s">
        <v>36</v>
      </c>
      <c r="G3" s="17" t="s">
        <v>24</v>
      </c>
      <c r="H3" s="17" t="s">
        <v>37</v>
      </c>
      <c r="I3" s="17" t="s">
        <v>38</v>
      </c>
    </row>
    <row r="4" customFormat="false" ht="15" hidden="false" customHeight="false" outlineLevel="0" collapsed="false">
      <c r="A4" s="18" t="s">
        <v>39</v>
      </c>
      <c r="B4" s="18" t="s">
        <v>40</v>
      </c>
      <c r="C4" s="18" t="s">
        <v>25</v>
      </c>
      <c r="D4" s="19" t="n">
        <v>160</v>
      </c>
      <c r="E4" s="19" t="n">
        <v>4</v>
      </c>
      <c r="F4" s="20" t="n">
        <v>32</v>
      </c>
      <c r="G4" s="21" t="n">
        <f aca="false">IF(OR(E4="",F4=""),"",E4*F4*1.5)</f>
        <v>192</v>
      </c>
      <c r="H4" s="22" t="n">
        <f aca="false">IF(OR(D4="",(D4+E4)=0),"",E4/(D4+E4))</f>
        <v>0.024390243902439</v>
      </c>
      <c r="I4" s="23" t="str">
        <f aca="false">IF(H4="","",IF(H4&gt;0.2,"High",IF(H4&gt;0,"Normal","None")))</f>
        <v>Normal</v>
      </c>
    </row>
    <row r="5" customFormat="false" ht="15" hidden="false" customHeight="false" outlineLevel="0" collapsed="false">
      <c r="A5" s="18" t="s">
        <v>41</v>
      </c>
      <c r="B5" s="18" t="s">
        <v>42</v>
      </c>
      <c r="C5" s="18" t="s">
        <v>26</v>
      </c>
      <c r="D5" s="19" t="n">
        <v>160</v>
      </c>
      <c r="E5" s="19" t="n">
        <v>22</v>
      </c>
      <c r="F5" s="20" t="n">
        <v>40</v>
      </c>
      <c r="G5" s="24" t="n">
        <f aca="false">IF(OR(E5="",F5=""),"",E5*F5*1.5)</f>
        <v>1320</v>
      </c>
      <c r="H5" s="25" t="n">
        <f aca="false">IF(OR(D5="",(D5+E5)=0),"",E5/(D5+E5))</f>
        <v>0.120879120879121</v>
      </c>
      <c r="I5" s="26" t="str">
        <f aca="false">IF(H5="","",IF(H5&gt;0.2,"High",IF(H5&gt;0,"Normal","None")))</f>
        <v>Normal</v>
      </c>
    </row>
    <row r="6" customFormat="false" ht="15" hidden="false" customHeight="false" outlineLevel="0" collapsed="false">
      <c r="A6" s="18" t="s">
        <v>43</v>
      </c>
      <c r="B6" s="18" t="s">
        <v>44</v>
      </c>
      <c r="C6" s="18" t="s">
        <v>29</v>
      </c>
      <c r="D6" s="19" t="n">
        <v>160</v>
      </c>
      <c r="E6" s="19" t="n">
        <v>0</v>
      </c>
      <c r="F6" s="20" t="n">
        <v>30</v>
      </c>
      <c r="G6" s="21" t="n">
        <f aca="false">IF(OR(E6="",F6=""),"",E6*F6*1.5)</f>
        <v>0</v>
      </c>
      <c r="H6" s="22" t="n">
        <f aca="false">IF(OR(D6="",(D6+E6)=0),"",E6/(D6+E6))</f>
        <v>0</v>
      </c>
      <c r="I6" s="23" t="str">
        <f aca="false">IF(H6="","",IF(H6&gt;0.2,"High",IF(H6&gt;0,"Normal","None")))</f>
        <v>None</v>
      </c>
    </row>
    <row r="7" customFormat="false" ht="15" hidden="false" customHeight="false" outlineLevel="0" collapsed="false">
      <c r="A7" s="18" t="s">
        <v>45</v>
      </c>
      <c r="B7" s="18" t="s">
        <v>46</v>
      </c>
      <c r="C7" s="18" t="s">
        <v>27</v>
      </c>
      <c r="D7" s="19" t="n">
        <v>160</v>
      </c>
      <c r="E7" s="19" t="n">
        <v>28</v>
      </c>
      <c r="F7" s="20" t="n">
        <v>22</v>
      </c>
      <c r="G7" s="24" t="n">
        <f aca="false">IF(OR(E7="",F7=""),"",E7*F7*1.5)</f>
        <v>924</v>
      </c>
      <c r="H7" s="25" t="n">
        <f aca="false">IF(OR(D7="",(D7+E7)=0),"",E7/(D7+E7))</f>
        <v>0.148936170212766</v>
      </c>
      <c r="I7" s="26" t="str">
        <f aca="false">IF(H7="","",IF(H7&gt;0.2,"High",IF(H7&gt;0,"Normal","None")))</f>
        <v>Normal</v>
      </c>
    </row>
    <row r="8" customFormat="false" ht="15" hidden="false" customHeight="false" outlineLevel="0" collapsed="false">
      <c r="A8" s="18" t="s">
        <v>47</v>
      </c>
      <c r="B8" s="18" t="s">
        <v>48</v>
      </c>
      <c r="C8" s="18" t="s">
        <v>30</v>
      </c>
      <c r="D8" s="19" t="n">
        <v>160</v>
      </c>
      <c r="E8" s="19" t="n">
        <v>6</v>
      </c>
      <c r="F8" s="20" t="n">
        <v>28</v>
      </c>
      <c r="G8" s="21" t="n">
        <f aca="false">IF(OR(E8="",F8=""),"",E8*F8*1.5)</f>
        <v>252</v>
      </c>
      <c r="H8" s="22" t="n">
        <f aca="false">IF(OR(D8="",(D8+E8)=0),"",E8/(D8+E8))</f>
        <v>0.036144578313253</v>
      </c>
      <c r="I8" s="23" t="str">
        <f aca="false">IF(H8="","",IF(H8&gt;0.2,"High",IF(H8&gt;0,"Normal","None")))</f>
        <v>Normal</v>
      </c>
    </row>
    <row r="9" customFormat="false" ht="15" hidden="false" customHeight="false" outlineLevel="0" collapsed="false">
      <c r="A9" s="18" t="s">
        <v>49</v>
      </c>
      <c r="B9" s="18" t="s">
        <v>50</v>
      </c>
      <c r="C9" s="18" t="s">
        <v>26</v>
      </c>
      <c r="D9" s="19" t="n">
        <v>160</v>
      </c>
      <c r="E9" s="19" t="n">
        <v>18</v>
      </c>
      <c r="F9" s="20" t="n">
        <v>31</v>
      </c>
      <c r="G9" s="24" t="n">
        <f aca="false">IF(OR(E9="",F9=""),"",E9*F9*1.5)</f>
        <v>837</v>
      </c>
      <c r="H9" s="25" t="n">
        <f aca="false">IF(OR(D9="",(D9+E9)=0),"",E9/(D9+E9))</f>
        <v>0.101123595505618</v>
      </c>
      <c r="I9" s="26" t="str">
        <f aca="false">IF(H9="","",IF(H9&gt;0.2,"High",IF(H9&gt;0,"Normal","None")))</f>
        <v>Normal</v>
      </c>
    </row>
    <row r="10" customFormat="false" ht="15" hidden="false" customHeight="false" outlineLevel="0" collapsed="false">
      <c r="A10" s="18" t="s">
        <v>51</v>
      </c>
      <c r="B10" s="18" t="s">
        <v>52</v>
      </c>
      <c r="C10" s="18" t="s">
        <v>28</v>
      </c>
      <c r="D10" s="19" t="n">
        <v>160</v>
      </c>
      <c r="E10" s="19" t="n">
        <v>2</v>
      </c>
      <c r="F10" s="20" t="n">
        <v>27</v>
      </c>
      <c r="G10" s="21" t="n">
        <f aca="false">IF(OR(E10="",F10=""),"",E10*F10*1.5)</f>
        <v>81</v>
      </c>
      <c r="H10" s="22" t="n">
        <f aca="false">IF(OR(D10="",(D10+E10)=0),"",E10/(D10+E10))</f>
        <v>0.0123456790123457</v>
      </c>
      <c r="I10" s="23" t="str">
        <f aca="false">IF(H10="","",IF(H10&gt;0.2,"High",IF(H10&gt;0,"Normal","None")))</f>
        <v>Normal</v>
      </c>
    </row>
    <row r="11" customFormat="false" ht="15" hidden="false" customHeight="false" outlineLevel="0" collapsed="false">
      <c r="A11" s="18" t="s">
        <v>53</v>
      </c>
      <c r="B11" s="18" t="s">
        <v>54</v>
      </c>
      <c r="C11" s="18" t="s">
        <v>26</v>
      </c>
      <c r="D11" s="19" t="n">
        <v>160</v>
      </c>
      <c r="E11" s="19" t="n">
        <v>0</v>
      </c>
      <c r="F11" s="20" t="n">
        <v>48</v>
      </c>
      <c r="G11" s="24" t="n">
        <f aca="false">IF(OR(E11="",F11=""),"",E11*F11*1.5)</f>
        <v>0</v>
      </c>
      <c r="H11" s="25" t="n">
        <f aca="false">IF(OR(D11="",(D11+E11)=0),"",E11/(D11+E11))</f>
        <v>0</v>
      </c>
      <c r="I11" s="26" t="str">
        <f aca="false">IF(H11="","",IF(H11&gt;0.2,"High",IF(H11&gt;0,"Normal","None")))</f>
        <v>None</v>
      </c>
    </row>
    <row r="12" customFormat="false" ht="15" hidden="false" customHeight="false" outlineLevel="0" collapsed="false">
      <c r="A12" s="18" t="s">
        <v>55</v>
      </c>
      <c r="B12" s="18" t="s">
        <v>56</v>
      </c>
      <c r="C12" s="18" t="s">
        <v>25</v>
      </c>
      <c r="D12" s="19" t="n">
        <v>160</v>
      </c>
      <c r="E12" s="19" t="n">
        <v>12</v>
      </c>
      <c r="F12" s="20" t="n">
        <v>24</v>
      </c>
      <c r="G12" s="21" t="n">
        <f aca="false">IF(OR(E12="",F12=""),"",E12*F12*1.5)</f>
        <v>432</v>
      </c>
      <c r="H12" s="22" t="n">
        <f aca="false">IF(OR(D12="",(D12+E12)=0),"",E12/(D12+E12))</f>
        <v>0.0697674418604651</v>
      </c>
      <c r="I12" s="23" t="str">
        <f aca="false">IF(H12="","",IF(H12&gt;0.2,"High",IF(H12&gt;0,"Normal","None")))</f>
        <v>Normal</v>
      </c>
    </row>
    <row r="13" customFormat="false" ht="15" hidden="false" customHeight="false" outlineLevel="0" collapsed="false">
      <c r="A13" s="18" t="s">
        <v>57</v>
      </c>
      <c r="B13" s="18" t="s">
        <v>58</v>
      </c>
      <c r="C13" s="18" t="s">
        <v>27</v>
      </c>
      <c r="D13" s="19" t="n">
        <v>160</v>
      </c>
      <c r="E13" s="19" t="n">
        <v>44</v>
      </c>
      <c r="F13" s="20" t="n">
        <v>21</v>
      </c>
      <c r="G13" s="24" t="n">
        <f aca="false">IF(OR(E13="",F13=""),"",E13*F13*1.5)</f>
        <v>1386</v>
      </c>
      <c r="H13" s="25" t="n">
        <f aca="false">IF(OR(D13="",(D13+E13)=0),"",E13/(D13+E13))</f>
        <v>0.215686274509804</v>
      </c>
      <c r="I13" s="26" t="str">
        <f aca="false">IF(H13="","",IF(H13&gt;0.2,"High",IF(H13&gt;0,"Normal","None")))</f>
        <v>High</v>
      </c>
    </row>
    <row r="14" customFormat="false" ht="15" hidden="false" customHeight="false" outlineLevel="0" collapsed="false">
      <c r="A14" s="18" t="s">
        <v>59</v>
      </c>
      <c r="B14" s="18" t="s">
        <v>60</v>
      </c>
      <c r="C14" s="18" t="s">
        <v>30</v>
      </c>
      <c r="D14" s="19" t="n">
        <v>120</v>
      </c>
      <c r="E14" s="19" t="n">
        <v>0</v>
      </c>
      <c r="F14" s="20" t="n">
        <v>25</v>
      </c>
      <c r="G14" s="21" t="n">
        <f aca="false">IF(OR(E14="",F14=""),"",E14*F14*1.5)</f>
        <v>0</v>
      </c>
      <c r="H14" s="22" t="n">
        <f aca="false">IF(OR(D14="",(D14+E14)=0),"",E14/(D14+E14))</f>
        <v>0</v>
      </c>
      <c r="I14" s="23" t="str">
        <f aca="false">IF(H14="","",IF(H14&gt;0.2,"High",IF(H14&gt;0,"Normal","None")))</f>
        <v>None</v>
      </c>
    </row>
    <row r="15" customFormat="false" ht="15" hidden="false" customHeight="false" outlineLevel="0" collapsed="false">
      <c r="A15" s="18" t="s">
        <v>61</v>
      </c>
      <c r="B15" s="18" t="s">
        <v>62</v>
      </c>
      <c r="C15" s="18" t="s">
        <v>25</v>
      </c>
      <c r="D15" s="19" t="n">
        <v>160</v>
      </c>
      <c r="E15" s="19" t="n">
        <v>8</v>
      </c>
      <c r="F15" s="20" t="n">
        <v>20</v>
      </c>
      <c r="G15" s="24" t="n">
        <f aca="false">IF(OR(E15="",F15=""),"",E15*F15*1.5)</f>
        <v>240</v>
      </c>
      <c r="H15" s="25" t="n">
        <f aca="false">IF(OR(D15="",(D15+E15)=0),"",E15/(D15+E15))</f>
        <v>0.0476190476190476</v>
      </c>
      <c r="I15" s="26" t="str">
        <f aca="false">IF(H15="","",IF(H15&gt;0.2,"High",IF(H15&gt;0,"Normal","None")))</f>
        <v>Normal</v>
      </c>
    </row>
    <row r="16" customFormat="false" ht="15" hidden="false" customHeight="false" outlineLevel="0" collapsed="false">
      <c r="A16" s="18"/>
      <c r="B16" s="18"/>
      <c r="C16" s="18"/>
      <c r="D16" s="19"/>
      <c r="E16" s="19"/>
      <c r="F16" s="20"/>
      <c r="G16" s="21" t="str">
        <f aca="false">IF(OR(E16="",F16=""),"",E16*F16*1.5)</f>
        <v/>
      </c>
      <c r="H16" s="22" t="str">
        <f aca="false">IF(OR(D16="",(D16+E16)=0),"",E16/(D16+E16))</f>
        <v/>
      </c>
      <c r="I16" s="23" t="str">
        <f aca="false">IF(H16="","",IF(H16&gt;0.2,"High",IF(H16&gt;0,"Normal","None")))</f>
        <v/>
      </c>
    </row>
    <row r="17" customFormat="false" ht="15" hidden="false" customHeight="false" outlineLevel="0" collapsed="false">
      <c r="A17" s="18"/>
      <c r="B17" s="18"/>
      <c r="C17" s="18"/>
      <c r="D17" s="19"/>
      <c r="E17" s="19"/>
      <c r="F17" s="20"/>
      <c r="G17" s="24" t="str">
        <f aca="false">IF(OR(E17="",F17=""),"",E17*F17*1.5)</f>
        <v/>
      </c>
      <c r="H17" s="25" t="str">
        <f aca="false">IF(OR(D17="",(D17+E17)=0),"",E17/(D17+E17))</f>
        <v/>
      </c>
      <c r="I17" s="26" t="str">
        <f aca="false">IF(H17="","",IF(H17&gt;0.2,"High",IF(H17&gt;0,"Normal","None")))</f>
        <v/>
      </c>
    </row>
    <row r="18" customFormat="false" ht="15" hidden="false" customHeight="false" outlineLevel="0" collapsed="false">
      <c r="A18" s="18"/>
      <c r="B18" s="18"/>
      <c r="C18" s="18"/>
      <c r="D18" s="19"/>
      <c r="E18" s="19"/>
      <c r="F18" s="20"/>
      <c r="G18" s="21" t="str">
        <f aca="false">IF(OR(E18="",F18=""),"",E18*F18*1.5)</f>
        <v/>
      </c>
      <c r="H18" s="22" t="str">
        <f aca="false">IF(OR(D18="",(D18+E18)=0),"",E18/(D18+E18))</f>
        <v/>
      </c>
      <c r="I18" s="23" t="str">
        <f aca="false">IF(H18="","",IF(H18&gt;0.2,"High",IF(H18&gt;0,"Normal","None")))</f>
        <v/>
      </c>
    </row>
    <row r="19" customFormat="false" ht="15" hidden="false" customHeight="false" outlineLevel="0" collapsed="false">
      <c r="A19" s="18"/>
      <c r="B19" s="18"/>
      <c r="C19" s="18"/>
      <c r="D19" s="19"/>
      <c r="E19" s="19"/>
      <c r="F19" s="20"/>
      <c r="G19" s="24" t="str">
        <f aca="false">IF(OR(E19="",F19=""),"",E19*F19*1.5)</f>
        <v/>
      </c>
      <c r="H19" s="25" t="str">
        <f aca="false">IF(OR(D19="",(D19+E19)=0),"",E19/(D19+E19))</f>
        <v/>
      </c>
      <c r="I19" s="26" t="str">
        <f aca="false">IF(H19="","",IF(H19&gt;0.2,"High",IF(H19&gt;0,"Normal","None")))</f>
        <v/>
      </c>
    </row>
    <row r="20" customFormat="false" ht="15" hidden="false" customHeight="false" outlineLevel="0" collapsed="false">
      <c r="A20" s="18"/>
      <c r="B20" s="18"/>
      <c r="C20" s="18"/>
      <c r="D20" s="19"/>
      <c r="E20" s="19"/>
      <c r="F20" s="20"/>
      <c r="G20" s="21" t="str">
        <f aca="false">IF(OR(E20="",F20=""),"",E20*F20*1.5)</f>
        <v/>
      </c>
      <c r="H20" s="22" t="str">
        <f aca="false">IF(OR(D20="",(D20+E20)=0),"",E20/(D20+E20))</f>
        <v/>
      </c>
      <c r="I20" s="23" t="str">
        <f aca="false">IF(H20="","",IF(H20&gt;0.2,"High",IF(H20&gt;0,"Normal","None")))</f>
        <v/>
      </c>
    </row>
    <row r="21" customFormat="false" ht="15" hidden="false" customHeight="false" outlineLevel="0" collapsed="false">
      <c r="A21" s="18"/>
      <c r="B21" s="18"/>
      <c r="C21" s="18"/>
      <c r="D21" s="19"/>
      <c r="E21" s="19"/>
      <c r="F21" s="20"/>
      <c r="G21" s="24" t="str">
        <f aca="false">IF(OR(E21="",F21=""),"",E21*F21*1.5)</f>
        <v/>
      </c>
      <c r="H21" s="25" t="str">
        <f aca="false">IF(OR(D21="",(D21+E21)=0),"",E21/(D21+E21))</f>
        <v/>
      </c>
      <c r="I21" s="26" t="str">
        <f aca="false">IF(H21="","",IF(H21&gt;0.2,"High",IF(H21&gt;0,"Normal","None")))</f>
        <v/>
      </c>
    </row>
    <row r="22" customFormat="false" ht="15" hidden="false" customHeight="false" outlineLevel="0" collapsed="false">
      <c r="A22" s="18"/>
      <c r="B22" s="18"/>
      <c r="C22" s="18"/>
      <c r="D22" s="19"/>
      <c r="E22" s="19"/>
      <c r="F22" s="20"/>
      <c r="G22" s="21" t="str">
        <f aca="false">IF(OR(E22="",F22=""),"",E22*F22*1.5)</f>
        <v/>
      </c>
      <c r="H22" s="22" t="str">
        <f aca="false">IF(OR(D22="",(D22+E22)=0),"",E22/(D22+E22))</f>
        <v/>
      </c>
      <c r="I22" s="23" t="str">
        <f aca="false">IF(H22="","",IF(H22&gt;0.2,"High",IF(H22&gt;0,"Normal","None")))</f>
        <v/>
      </c>
    </row>
    <row r="23" customFormat="false" ht="15" hidden="false" customHeight="false" outlineLevel="0" collapsed="false">
      <c r="A23" s="18"/>
      <c r="B23" s="18"/>
      <c r="C23" s="18"/>
      <c r="D23" s="19"/>
      <c r="E23" s="19"/>
      <c r="F23" s="20"/>
      <c r="G23" s="24" t="str">
        <f aca="false">IF(OR(E23="",F23=""),"",E23*F23*1.5)</f>
        <v/>
      </c>
      <c r="H23" s="25" t="str">
        <f aca="false">IF(OR(D23="",(D23+E23)=0),"",E23/(D23+E23))</f>
        <v/>
      </c>
      <c r="I23" s="26" t="str">
        <f aca="false">IF(H23="","",IF(H23&gt;0.2,"High",IF(H23&gt;0,"Normal","None")))</f>
        <v/>
      </c>
    </row>
    <row r="24" customFormat="false" ht="15" hidden="false" customHeight="false" outlineLevel="0" collapsed="false">
      <c r="A24" s="18"/>
      <c r="B24" s="18"/>
      <c r="C24" s="18"/>
      <c r="D24" s="19"/>
      <c r="E24" s="19"/>
      <c r="F24" s="20"/>
      <c r="G24" s="21" t="str">
        <f aca="false">IF(OR(E24="",F24=""),"",E24*F24*1.5)</f>
        <v/>
      </c>
      <c r="H24" s="22" t="str">
        <f aca="false">IF(OR(D24="",(D24+E24)=0),"",E24/(D24+E24))</f>
        <v/>
      </c>
      <c r="I24" s="23" t="str">
        <f aca="false">IF(H24="","",IF(H24&gt;0.2,"High",IF(H24&gt;0,"Normal","None")))</f>
        <v/>
      </c>
    </row>
    <row r="25" customFormat="false" ht="15" hidden="false" customHeight="false" outlineLevel="0" collapsed="false">
      <c r="A25" s="18"/>
      <c r="B25" s="18"/>
      <c r="C25" s="18"/>
      <c r="D25" s="19"/>
      <c r="E25" s="19"/>
      <c r="F25" s="20"/>
      <c r="G25" s="24" t="str">
        <f aca="false">IF(OR(E25="",F25=""),"",E25*F25*1.5)</f>
        <v/>
      </c>
      <c r="H25" s="25" t="str">
        <f aca="false">IF(OR(D25="",(D25+E25)=0),"",E25/(D25+E25))</f>
        <v/>
      </c>
      <c r="I25" s="26" t="str">
        <f aca="false">IF(H25="","",IF(H25&gt;0.2,"High",IF(H25&gt;0,"Normal","None")))</f>
        <v/>
      </c>
    </row>
    <row r="26" customFormat="false" ht="15" hidden="false" customHeight="false" outlineLevel="0" collapsed="false">
      <c r="A26" s="18"/>
      <c r="B26" s="18"/>
      <c r="C26" s="18"/>
      <c r="D26" s="19"/>
      <c r="E26" s="19"/>
      <c r="F26" s="20"/>
      <c r="G26" s="21" t="str">
        <f aca="false">IF(OR(E26="",F26=""),"",E26*F26*1.5)</f>
        <v/>
      </c>
      <c r="H26" s="22" t="str">
        <f aca="false">IF(OR(D26="",(D26+E26)=0),"",E26/(D26+E26))</f>
        <v/>
      </c>
      <c r="I26" s="23" t="str">
        <f aca="false">IF(H26="","",IF(H26&gt;0.2,"High",IF(H26&gt;0,"Normal","None")))</f>
        <v/>
      </c>
    </row>
    <row r="27" customFormat="false" ht="15" hidden="false" customHeight="false" outlineLevel="0" collapsed="false">
      <c r="A27" s="18"/>
      <c r="B27" s="18"/>
      <c r="C27" s="18"/>
      <c r="D27" s="19"/>
      <c r="E27" s="19"/>
      <c r="F27" s="20"/>
      <c r="G27" s="24" t="str">
        <f aca="false">IF(OR(E27="",F27=""),"",E27*F27*1.5)</f>
        <v/>
      </c>
      <c r="H27" s="25" t="str">
        <f aca="false">IF(OR(D27="",(D27+E27)=0),"",E27/(D27+E27))</f>
        <v/>
      </c>
      <c r="I27" s="26" t="str">
        <f aca="false">IF(H27="","",IF(H27&gt;0.2,"High",IF(H27&gt;0,"Normal","None")))</f>
        <v/>
      </c>
    </row>
    <row r="28" customFormat="false" ht="15" hidden="false" customHeight="false" outlineLevel="0" collapsed="false">
      <c r="A28" s="18"/>
      <c r="B28" s="18"/>
      <c r="C28" s="18"/>
      <c r="D28" s="19"/>
      <c r="E28" s="19"/>
      <c r="F28" s="20"/>
      <c r="G28" s="21" t="str">
        <f aca="false">IF(OR(E28="",F28=""),"",E28*F28*1.5)</f>
        <v/>
      </c>
      <c r="H28" s="22" t="str">
        <f aca="false">IF(OR(D28="",(D28+E28)=0),"",E28/(D28+E28))</f>
        <v/>
      </c>
      <c r="I28" s="23" t="str">
        <f aca="false">IF(H28="","",IF(H28&gt;0.2,"High",IF(H28&gt;0,"Normal","None")))</f>
        <v/>
      </c>
    </row>
    <row r="29" customFormat="false" ht="15" hidden="false" customHeight="false" outlineLevel="0" collapsed="false">
      <c r="A29" s="18"/>
      <c r="B29" s="18"/>
      <c r="C29" s="18"/>
      <c r="D29" s="19"/>
      <c r="E29" s="19"/>
      <c r="F29" s="20"/>
      <c r="G29" s="24" t="str">
        <f aca="false">IF(OR(E29="",F29=""),"",E29*F29*1.5)</f>
        <v/>
      </c>
      <c r="H29" s="25" t="str">
        <f aca="false">IF(OR(D29="",(D29+E29)=0),"",E29/(D29+E29))</f>
        <v/>
      </c>
      <c r="I29" s="26" t="str">
        <f aca="false">IF(H29="","",IF(H29&gt;0.2,"High",IF(H29&gt;0,"Normal","None")))</f>
        <v/>
      </c>
    </row>
    <row r="30" customFormat="false" ht="15" hidden="false" customHeight="false" outlineLevel="0" collapsed="false">
      <c r="A30" s="18"/>
      <c r="B30" s="18"/>
      <c r="C30" s="18"/>
      <c r="D30" s="19"/>
      <c r="E30" s="19"/>
      <c r="F30" s="20"/>
      <c r="G30" s="21" t="str">
        <f aca="false">IF(OR(E30="",F30=""),"",E30*F30*1.5)</f>
        <v/>
      </c>
      <c r="H30" s="22" t="str">
        <f aca="false">IF(OR(D30="",(D30+E30)=0),"",E30/(D30+E30))</f>
        <v/>
      </c>
      <c r="I30" s="23" t="str">
        <f aca="false">IF(H30="","",IF(H30&gt;0.2,"High",IF(H30&gt;0,"Normal","None")))</f>
        <v/>
      </c>
    </row>
    <row r="31" customFormat="false" ht="15" hidden="false" customHeight="false" outlineLevel="0" collapsed="false">
      <c r="A31" s="18"/>
      <c r="B31" s="18"/>
      <c r="C31" s="18"/>
      <c r="D31" s="19"/>
      <c r="E31" s="19"/>
      <c r="F31" s="20"/>
      <c r="G31" s="24" t="str">
        <f aca="false">IF(OR(E31="",F31=""),"",E31*F31*1.5)</f>
        <v/>
      </c>
      <c r="H31" s="25" t="str">
        <f aca="false">IF(OR(D31="",(D31+E31)=0),"",E31/(D31+E31))</f>
        <v/>
      </c>
      <c r="I31" s="26" t="str">
        <f aca="false">IF(H31="","",IF(H31&gt;0.2,"High",IF(H31&gt;0,"Normal","None")))</f>
        <v/>
      </c>
    </row>
    <row r="32" customFormat="false" ht="15" hidden="false" customHeight="false" outlineLevel="0" collapsed="false">
      <c r="A32" s="18"/>
      <c r="B32" s="18"/>
      <c r="C32" s="18"/>
      <c r="D32" s="19"/>
      <c r="E32" s="19"/>
      <c r="F32" s="20"/>
      <c r="G32" s="21" t="str">
        <f aca="false">IF(OR(E32="",F32=""),"",E32*F32*1.5)</f>
        <v/>
      </c>
      <c r="H32" s="22" t="str">
        <f aca="false">IF(OR(D32="",(D32+E32)=0),"",E32/(D32+E32))</f>
        <v/>
      </c>
      <c r="I32" s="23" t="str">
        <f aca="false">IF(H32="","",IF(H32&gt;0.2,"High",IF(H32&gt;0,"Normal","None")))</f>
        <v/>
      </c>
    </row>
    <row r="33" customFormat="false" ht="15" hidden="false" customHeight="false" outlineLevel="0" collapsed="false">
      <c r="A33" s="18"/>
      <c r="B33" s="18"/>
      <c r="C33" s="18"/>
      <c r="D33" s="19"/>
      <c r="E33" s="19"/>
      <c r="F33" s="20"/>
      <c r="G33" s="24" t="str">
        <f aca="false">IF(OR(E33="",F33=""),"",E33*F33*1.5)</f>
        <v/>
      </c>
      <c r="H33" s="25" t="str">
        <f aca="false">IF(OR(D33="",(D33+E33)=0),"",E33/(D33+E33))</f>
        <v/>
      </c>
      <c r="I33" s="26" t="str">
        <f aca="false">IF(H33="","",IF(H33&gt;0.2,"High",IF(H33&gt;0,"Normal","None")))</f>
        <v/>
      </c>
    </row>
    <row r="34" customFormat="false" ht="15" hidden="false" customHeight="false" outlineLevel="0" collapsed="false">
      <c r="A34" s="18"/>
      <c r="B34" s="18"/>
      <c r="C34" s="18"/>
      <c r="D34" s="19"/>
      <c r="E34" s="19"/>
      <c r="F34" s="20"/>
      <c r="G34" s="21" t="str">
        <f aca="false">IF(OR(E34="",F34=""),"",E34*F34*1.5)</f>
        <v/>
      </c>
      <c r="H34" s="22" t="str">
        <f aca="false">IF(OR(D34="",(D34+E34)=0),"",E34/(D34+E34))</f>
        <v/>
      </c>
      <c r="I34" s="23" t="str">
        <f aca="false">IF(H34="","",IF(H34&gt;0.2,"High",IF(H34&gt;0,"Normal","None")))</f>
        <v/>
      </c>
    </row>
    <row r="35" customFormat="false" ht="15" hidden="false" customHeight="false" outlineLevel="0" collapsed="false">
      <c r="A35" s="18"/>
      <c r="B35" s="18"/>
      <c r="C35" s="18"/>
      <c r="D35" s="19"/>
      <c r="E35" s="19"/>
      <c r="F35" s="20"/>
      <c r="G35" s="24" t="str">
        <f aca="false">IF(OR(E35="",F35=""),"",E35*F35*1.5)</f>
        <v/>
      </c>
      <c r="H35" s="25" t="str">
        <f aca="false">IF(OR(D35="",(D35+E35)=0),"",E35/(D35+E35))</f>
        <v/>
      </c>
      <c r="I35" s="26" t="str">
        <f aca="false">IF(H35="","",IF(H35&gt;0.2,"High",IF(H35&gt;0,"Normal","None")))</f>
        <v/>
      </c>
    </row>
    <row r="36" customFormat="false" ht="15" hidden="false" customHeight="false" outlineLevel="0" collapsed="false">
      <c r="A36" s="18"/>
      <c r="B36" s="18"/>
      <c r="C36" s="18"/>
      <c r="D36" s="19"/>
      <c r="E36" s="19"/>
      <c r="F36" s="20"/>
      <c r="G36" s="21" t="str">
        <f aca="false">IF(OR(E36="",F36=""),"",E36*F36*1.5)</f>
        <v/>
      </c>
      <c r="H36" s="22" t="str">
        <f aca="false">IF(OR(D36="",(D36+E36)=0),"",E36/(D36+E36))</f>
        <v/>
      </c>
      <c r="I36" s="23" t="str">
        <f aca="false">IF(H36="","",IF(H36&gt;0.2,"High",IF(H36&gt;0,"Normal","None")))</f>
        <v/>
      </c>
    </row>
    <row r="37" customFormat="false" ht="15" hidden="false" customHeight="false" outlineLevel="0" collapsed="false">
      <c r="A37" s="18"/>
      <c r="B37" s="18"/>
      <c r="C37" s="18"/>
      <c r="D37" s="19"/>
      <c r="E37" s="19"/>
      <c r="F37" s="20"/>
      <c r="G37" s="24" t="str">
        <f aca="false">IF(OR(E37="",F37=""),"",E37*F37*1.5)</f>
        <v/>
      </c>
      <c r="H37" s="25" t="str">
        <f aca="false">IF(OR(D37="",(D37+E37)=0),"",E37/(D37+E37))</f>
        <v/>
      </c>
      <c r="I37" s="26" t="str">
        <f aca="false">IF(H37="","",IF(H37&gt;0.2,"High",IF(H37&gt;0,"Normal","None")))</f>
        <v/>
      </c>
    </row>
    <row r="38" customFormat="false" ht="15" hidden="false" customHeight="false" outlineLevel="0" collapsed="false">
      <c r="A38" s="18"/>
      <c r="B38" s="18"/>
      <c r="C38" s="18"/>
      <c r="D38" s="19"/>
      <c r="E38" s="19"/>
      <c r="F38" s="20"/>
      <c r="G38" s="21" t="str">
        <f aca="false">IF(OR(E38="",F38=""),"",E38*F38*1.5)</f>
        <v/>
      </c>
      <c r="H38" s="22" t="str">
        <f aca="false">IF(OR(D38="",(D38+E38)=0),"",E38/(D38+E38))</f>
        <v/>
      </c>
      <c r="I38" s="23" t="str">
        <f aca="false">IF(H38="","",IF(H38&gt;0.2,"High",IF(H38&gt;0,"Normal","None")))</f>
        <v/>
      </c>
    </row>
    <row r="39" customFormat="false" ht="15" hidden="false" customHeight="false" outlineLevel="0" collapsed="false">
      <c r="A39" s="18"/>
      <c r="B39" s="18"/>
      <c r="C39" s="18"/>
      <c r="D39" s="19"/>
      <c r="E39" s="19"/>
      <c r="F39" s="20"/>
      <c r="G39" s="24" t="str">
        <f aca="false">IF(OR(E39="",F39=""),"",E39*F39*1.5)</f>
        <v/>
      </c>
      <c r="H39" s="25" t="str">
        <f aca="false">IF(OR(D39="",(D39+E39)=0),"",E39/(D39+E39))</f>
        <v/>
      </c>
      <c r="I39" s="26" t="str">
        <f aca="false">IF(H39="","",IF(H39&gt;0.2,"High",IF(H39&gt;0,"Normal","None")))</f>
        <v/>
      </c>
    </row>
    <row r="40" customFormat="false" ht="15" hidden="false" customHeight="false" outlineLevel="0" collapsed="false">
      <c r="A40" s="18"/>
      <c r="B40" s="18"/>
      <c r="C40" s="18"/>
      <c r="D40" s="19"/>
      <c r="E40" s="19"/>
      <c r="F40" s="20"/>
      <c r="G40" s="21" t="str">
        <f aca="false">IF(OR(E40="",F40=""),"",E40*F40*1.5)</f>
        <v/>
      </c>
      <c r="H40" s="22" t="str">
        <f aca="false">IF(OR(D40="",(D40+E40)=0),"",E40/(D40+E40))</f>
        <v/>
      </c>
      <c r="I40" s="23" t="str">
        <f aca="false">IF(H40="","",IF(H40&gt;0.2,"High",IF(H40&gt;0,"Normal","None")))</f>
        <v/>
      </c>
    </row>
    <row r="41" customFormat="false" ht="15" hidden="false" customHeight="false" outlineLevel="0" collapsed="false">
      <c r="A41" s="18"/>
      <c r="B41" s="18"/>
      <c r="C41" s="18"/>
      <c r="D41" s="19"/>
      <c r="E41" s="19"/>
      <c r="F41" s="20"/>
      <c r="G41" s="24" t="str">
        <f aca="false">IF(OR(E41="",F41=""),"",E41*F41*1.5)</f>
        <v/>
      </c>
      <c r="H41" s="25" t="str">
        <f aca="false">IF(OR(D41="",(D41+E41)=0),"",E41/(D41+E41))</f>
        <v/>
      </c>
      <c r="I41" s="26" t="str">
        <f aca="false">IF(H41="","",IF(H41&gt;0.2,"High",IF(H41&gt;0,"Normal","None")))</f>
        <v/>
      </c>
    </row>
    <row r="42" customFormat="false" ht="15" hidden="false" customHeight="false" outlineLevel="0" collapsed="false">
      <c r="A42" s="18"/>
      <c r="B42" s="18"/>
      <c r="C42" s="18"/>
      <c r="D42" s="19"/>
      <c r="E42" s="19"/>
      <c r="F42" s="20"/>
      <c r="G42" s="21" t="str">
        <f aca="false">IF(OR(E42="",F42=""),"",E42*F42*1.5)</f>
        <v/>
      </c>
      <c r="H42" s="22" t="str">
        <f aca="false">IF(OR(D42="",(D42+E42)=0),"",E42/(D42+E42))</f>
        <v/>
      </c>
      <c r="I42" s="23" t="str">
        <f aca="false">IF(H42="","",IF(H42&gt;0.2,"High",IF(H42&gt;0,"Normal","None")))</f>
        <v/>
      </c>
    </row>
    <row r="43" customFormat="false" ht="15" hidden="false" customHeight="false" outlineLevel="0" collapsed="false">
      <c r="A43" s="18"/>
      <c r="B43" s="18"/>
      <c r="C43" s="18"/>
      <c r="D43" s="19"/>
      <c r="E43" s="19"/>
      <c r="F43" s="20"/>
      <c r="G43" s="24" t="str">
        <f aca="false">IF(OR(E43="",F43=""),"",E43*F43*1.5)</f>
        <v/>
      </c>
      <c r="H43" s="25" t="str">
        <f aca="false">IF(OR(D43="",(D43+E43)=0),"",E43/(D43+E43))</f>
        <v/>
      </c>
      <c r="I43" s="26" t="str">
        <f aca="false">IF(H43="","",IF(H43&gt;0.2,"High",IF(H43&gt;0,"Normal","None")))</f>
        <v/>
      </c>
    </row>
  </sheetData>
  <conditionalFormatting sqref="I4:I43">
    <cfRule type="cellIs" priority="2" operator="equal" aboveAverage="0" equalAverage="0" bottom="0" percent="0" rank="0" text="" dxfId="0">
      <formula>"High"</formula>
    </cfRule>
    <cfRule type="cellIs" priority="3" operator="equal" aboveAverage="0" equalAverage="0" bottom="0" percent="0" rank="0" text="" dxfId="1">
      <formula>"Normal"</formula>
    </cfRule>
  </conditionalFormatting>
  <dataValidations count="1">
    <dataValidation allowBlank="true" errorStyle="stop" operator="between" showDropDown="false" showErrorMessage="false" showInputMessage="false" sqref="C4:C43" type="list">
      <formula1>Lists!$A$4:$A$9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C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3" min="3" style="0" width="46"/>
  </cols>
  <sheetData>
    <row r="1" customFormat="false" ht="39.55" hidden="false" customHeight="false" outlineLevel="0" collapsed="false">
      <c r="A1" s="16" t="s">
        <v>63</v>
      </c>
    </row>
    <row r="3" customFormat="false" ht="15" hidden="false" customHeight="false" outlineLevel="0" collapsed="false">
      <c r="A3" s="27" t="s">
        <v>23</v>
      </c>
      <c r="C3" s="27" t="s">
        <v>64</v>
      </c>
    </row>
    <row r="4" customFormat="false" ht="15" hidden="false" customHeight="false" outlineLevel="0" collapsed="false">
      <c r="A4" s="0" t="s">
        <v>25</v>
      </c>
      <c r="C4" s="28" t="s">
        <v>65</v>
      </c>
    </row>
    <row r="5" customFormat="false" ht="15" hidden="false" customHeight="false" outlineLevel="0" collapsed="false">
      <c r="A5" s="0" t="s">
        <v>26</v>
      </c>
    </row>
    <row r="6" customFormat="false" ht="15" hidden="false" customHeight="false" outlineLevel="0" collapsed="false">
      <c r="A6" s="0" t="s">
        <v>27</v>
      </c>
    </row>
    <row r="7" customFormat="false" ht="15" hidden="false" customHeight="false" outlineLevel="0" collapsed="false">
      <c r="A7" s="0" t="s">
        <v>28</v>
      </c>
    </row>
    <row r="8" customFormat="false" ht="15" hidden="false" customHeight="false" outlineLevel="0" collapsed="false">
      <c r="A8" s="0" t="s">
        <v>29</v>
      </c>
    </row>
    <row r="9" customFormat="false" ht="15" hidden="false" customHeight="false" outlineLevel="0" collapsed="false">
      <c r="A9" s="0" t="s">
        <v>30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2026-06-11T01:31:21Z</dcterms:created>
  <dc:creator>openpyxl</dc:creator>
  <dc:description/>
  <dc:language>en-US</dc:language>
  <cp:lastModifiedBy/>
  <dcterms:modified xsi:type="dcterms:W3CDTF">2026-06-11T01:31:31Z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