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2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w to Use" sheetId="1" state="visible" r:id="rId3"/>
    <sheet name="Dashboard" sheetId="2" state="visible" r:id="rId4"/>
    <sheet name="Asset Register" sheetId="3" state="visible" r:id="rId5"/>
    <sheet name="Lists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<sst xmlns="http://schemas.openxmlformats.org/spreadsheetml/2006/main" count="119" uniqueCount="70">
  <si>
    <t xml:space="preserve">How to Use  —  IT Asset Register</t>
  </si>
  <si>
    <t xml:space="preserve">by ExcelGuru.io  |  Know every device you own, who has it, and when its warranty ends.</t>
  </si>
  <si>
    <t xml:space="preserve">What this template does</t>
  </si>
  <si>
    <t xml:space="preserve">Keep a register of all IT hardware with its owner, cost, warranty and status — essential for support, audits and budgeting.</t>
  </si>
  <si>
    <t xml:space="preserve">Sheet 1 — Asset Register</t>
  </si>
  <si>
    <t xml:space="preserve">Log each device's type, model, serial and assignee. The Asset ID generates itself (AST-001, AST-002) so every item is uniquely tagged.</t>
  </si>
  <si>
    <t xml:space="preserve">Sheet 2 — Dashboard</t>
  </si>
  <si>
    <t xml:space="preserve">See total assets and value, how many are in use versus available, warranties expiring within 90 days, and the fleet broken down by type.</t>
  </si>
  <si>
    <t xml:space="preserve">Why it matters</t>
  </si>
  <si>
    <t xml:space="preserve">When a laptop breaks or an audit lands, a register answers who has what, what it cost and whether it's still under warranty — in seconds, not days.</t>
  </si>
  <si>
    <t xml:space="preserve">Make it yours</t>
  </si>
  <si>
    <t xml:space="preserve">Edit types, statuses and people on the Lists tab. Add columns for purchase order number or location, and filter by assignee during onboarding and offboarding.</t>
  </si>
  <si>
    <t xml:space="preserve">IT ASSET REGISTER  —  DASHBOARD</t>
  </si>
  <si>
    <t xml:space="preserve">Total Assets</t>
  </si>
  <si>
    <t xml:space="preserve">Total Value</t>
  </si>
  <si>
    <t xml:space="preserve">In Use</t>
  </si>
  <si>
    <t xml:space="preserve">Available</t>
  </si>
  <si>
    <t xml:space="preserve">Warranty Exp. 90d</t>
  </si>
  <si>
    <t xml:space="preserve">Retired</t>
  </si>
  <si>
    <t xml:space="preserve">By Type</t>
  </si>
  <si>
    <t xml:space="preserve">Type</t>
  </si>
  <si>
    <t xml:space="preserve">Count</t>
  </si>
  <si>
    <t xml:space="preserve">Laptop</t>
  </si>
  <si>
    <t xml:space="preserve">Desktop</t>
  </si>
  <si>
    <t xml:space="preserve">Monitor</t>
  </si>
  <si>
    <t xml:space="preserve">Phone</t>
  </si>
  <si>
    <t xml:space="preserve">Tablet</t>
  </si>
  <si>
    <t xml:space="preserve">Server</t>
  </si>
  <si>
    <t xml:space="preserve">Peripheral</t>
  </si>
  <si>
    <t xml:space="preserve">IT Asset Register — track every device, its owner and warranty</t>
  </si>
  <si>
    <t xml:space="preserve">Asset ID</t>
  </si>
  <si>
    <t xml:space="preserve">Make / Model</t>
  </si>
  <si>
    <t xml:space="preserve">Serial</t>
  </si>
  <si>
    <t xml:space="preserve">Assigned To</t>
  </si>
  <si>
    <t xml:space="preserve">Purchase Date</t>
  </si>
  <si>
    <t xml:space="preserve">Cost</t>
  </si>
  <si>
    <t xml:space="preserve">Warranty Expiry</t>
  </si>
  <si>
    <t xml:space="preserve">Status</t>
  </si>
  <si>
    <t xml:space="preserve">Dell XPS 13</t>
  </si>
  <si>
    <t xml:space="preserve">DX-1101</t>
  </si>
  <si>
    <t xml:space="preserve">A. Lee</t>
  </si>
  <si>
    <t xml:space="preserve">MacBook Pro</t>
  </si>
  <si>
    <t xml:space="preserve">MBP-2231</t>
  </si>
  <si>
    <t xml:space="preserve">B. Shah</t>
  </si>
  <si>
    <t xml:space="preserve">Dell U2720</t>
  </si>
  <si>
    <t xml:space="preserve">MN-3310</t>
  </si>
  <si>
    <t xml:space="preserve">iPhone 14</t>
  </si>
  <si>
    <t xml:space="preserve">IP-5521</t>
  </si>
  <si>
    <t xml:space="preserve">C. Diaz</t>
  </si>
  <si>
    <t xml:space="preserve">HP EliteDesk</t>
  </si>
  <si>
    <t xml:space="preserve">HP-7740</t>
  </si>
  <si>
    <t xml:space="preserve">D. Ono</t>
  </si>
  <si>
    <t xml:space="preserve">Dell PowerEdge</t>
  </si>
  <si>
    <t xml:space="preserve">PE-9910</t>
  </si>
  <si>
    <t xml:space="preserve">IT Store</t>
  </si>
  <si>
    <t xml:space="preserve">iPad Air</t>
  </si>
  <si>
    <t xml:space="preserve">IPA-1180</t>
  </si>
  <si>
    <t xml:space="preserve">Lenovo X1</t>
  </si>
  <si>
    <t xml:space="preserve">LX-2200</t>
  </si>
  <si>
    <t xml:space="preserve">Unassigned</t>
  </si>
  <si>
    <t xml:space="preserve">Repair</t>
  </si>
  <si>
    <t xml:space="preserve">LG 27UL</t>
  </si>
  <si>
    <t xml:space="preserve">LG-4420</t>
  </si>
  <si>
    <t xml:space="preserve">Logitech Dock</t>
  </si>
  <si>
    <t xml:space="preserve">LD-1900</t>
  </si>
  <si>
    <t xml:space="preserve">Pixel 7</t>
  </si>
  <si>
    <t xml:space="preserve">PX-6610</t>
  </si>
  <si>
    <t xml:space="preserve">Dell Latitude</t>
  </si>
  <si>
    <t xml:space="preserve">DL-3030</t>
  </si>
  <si>
    <t xml:space="preserve">Assigned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</si>
</sst>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,##0"/>
    <numFmt numFmtId="166" formatCode="\$#,##0"/>
    <numFmt numFmtId="167" formatCode="yyyy\-mm\-dd"/>
  </numFmts>
  <fonts count="16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FFFFFF"/>
      <name val="Arial"/>
      <family val="0"/>
      <charset val="1"/>
    </font>
    <font>
      <b val="true"/>
      <sz val="10"/>
      <color rgb="FF3AB86A"/>
      <name val="Arial"/>
      <family val="0"/>
      <charset val="1"/>
    </font>
    <font>
      <b val="true"/>
      <sz val="12"/>
      <color rgb="FF1A5C35"/>
      <name val="Arial"/>
      <family val="0"/>
      <charset val="1"/>
    </font>
    <font>
      <sz val="10"/>
      <color rgb="FF222222"/>
      <name val="Arial"/>
      <family val="0"/>
      <charset val="1"/>
    </font>
    <font>
      <b val="true"/>
      <sz val="16"/>
      <color rgb="FFFFFF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20"/>
      <color rgb="FF1A5C35"/>
      <name val="Arial"/>
      <family val="0"/>
      <charset val="1"/>
    </font>
    <font>
      <b val="true"/>
      <sz val="11"/>
      <color rgb="FF1A5C35"/>
      <name val="Arial"/>
      <family val="0"/>
      <charset val="1"/>
    </font>
    <font>
      <sz val="10"/>
      <name val="Arial"/>
      <family val="0"/>
      <charset val="1"/>
    </font>
    <font>
      <b val="true"/>
      <sz val="18"/>
      <color rgb="FF000000"/>
      <name val="Calibri"/>
      <family val="2"/>
    </font>
    <font>
      <sz val="10"/>
      <color rgb="FF000000"/>
      <name val="Calibri"/>
      <family val="2"/>
    </font>
    <font>
      <b val="true"/>
      <sz val="10"/>
      <color rgb="FF1A5C35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A5C35"/>
        <bgColor rgb="FF1F4E79"/>
      </patternFill>
    </fill>
    <fill>
      <patternFill patternType="solid">
        <fgColor rgb="FFF0FAF3"/>
        <bgColor rgb="FFFFFFFF"/>
      </patternFill>
    </fill>
    <fill>
      <patternFill patternType="solid">
        <fgColor rgb="FF3AB86A"/>
        <bgColor rgb="FF33CCCC"/>
      </patternFill>
    </fill>
    <fill>
      <patternFill patternType="solid">
        <fgColor rgb="FFFFF8E1"/>
        <bgColor rgb="FFF0FAF3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C9DECF"/>
      </left>
      <right/>
      <top style="thin">
        <color rgb="FFC9DECF"/>
      </top>
      <bottom style="thin">
        <color rgb="FFC9DECF"/>
      </bottom>
      <diagonal/>
    </border>
    <border diagonalUp="false" diagonalDown="false">
      <left style="thin">
        <color rgb="FFC9DECF"/>
      </left>
      <right style="thin">
        <color rgb="FFC9DECF"/>
      </right>
      <top style="thin">
        <color rgb="FFC9DECF"/>
      </top>
      <bottom style="thin">
        <color rgb="FFC9DEC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4">
    <dxf>
      <font>
        <b val="1"/>
        <color rgb="FF1A5C35"/>
      </font>
      <fill>
        <patternFill>
          <bgColor rgb="FFC9EFD6"/>
        </patternFill>
      </fill>
    </dxf>
    <dxf>
      <font>
        <b val="1"/>
        <color rgb="FF1F4E79"/>
      </font>
      <fill>
        <patternFill>
          <bgColor rgb="FFDCEEFB"/>
        </patternFill>
      </fill>
    </dxf>
    <dxf>
      <font>
        <b val="1"/>
        <color rgb="FF8A5A00"/>
      </font>
      <fill>
        <patternFill>
          <bgColor rgb="FFFCE9B8"/>
        </patternFill>
      </fill>
    </dxf>
    <dxf>
      <font>
        <b val="1"/>
        <color rgb="FF9C1B1B"/>
      </font>
      <fill>
        <patternFill>
          <bgColor rgb="FFF8CBCB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A5C35"/>
      <rgbColor rgb="FF000080"/>
      <rgbColor rgb="FF8A5A00"/>
      <rgbColor rgb="FF800080"/>
      <rgbColor rgb="FF008080"/>
      <rgbColor rgb="FFBBBBBB"/>
      <rgbColor rgb="FF878787"/>
      <rgbColor rgb="FF9999FF"/>
      <rgbColor rgb="FF993366"/>
      <rgbColor rgb="FFFFF8E1"/>
      <rgbColor rgb="FFDCEEFB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0FAF3"/>
      <rgbColor rgb="FFC9EFD6"/>
      <rgbColor rgb="FFFCE9B8"/>
      <rgbColor rgb="FF8EDCAE"/>
      <rgbColor rgb="FFFF99CC"/>
      <rgbColor rgb="FFC9DECF"/>
      <rgbColor rgb="FFF8CBCB"/>
      <rgbColor rgb="FF3366FF"/>
      <rgbColor rgb="FF33CCCC"/>
      <rgbColor rgb="FF99CC00"/>
      <rgbColor rgb="FFFFCC00"/>
      <rgbColor rgb="FFFF9900"/>
      <rgbColor rgb="FFFF6600"/>
      <rgbColor rgb="FF4F81BD"/>
      <rgbColor rgb="FF969696"/>
      <rgbColor rgb="FF003366"/>
      <rgbColor rgb="FF3AB86A"/>
      <rgbColor rgb="FF003300"/>
      <rgbColor rgb="FF333300"/>
      <rgbColor rgb="FF9C1B1B"/>
      <rgbColor rgb="FF993366"/>
      <rgbColor rgb="FF1F4E7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Assets by Type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bar"/>
        <c:grouping val="clustered"/>
        <c:varyColors val="0"/>
        <c:ser>
          <c:idx val="0"/>
          <c:order val="0"/>
          <c:tx>
            <c:strRef>
              <c:f>Dashboard!B11</c:f>
              <c:strCache>
                <c:ptCount val="1"/>
                <c:pt idx="0">
                  <c:v>Count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Dashboard!$A$12:$A$18</c:f>
              <c:strCache>
                <c:ptCount val="7"/>
                <c:pt idx="0">
                  <c:v>Laptop</c:v>
                </c:pt>
                <c:pt idx="1">
                  <c:v>Desktop</c:v>
                </c:pt>
                <c:pt idx="2">
                  <c:v>Monitor</c:v>
                </c:pt>
                <c:pt idx="3">
                  <c:v>Phone</c:v>
                </c:pt>
                <c:pt idx="4">
                  <c:v>Tablet</c:v>
                </c:pt>
                <c:pt idx="5">
                  <c:v>Server</c:v>
                </c:pt>
                <c:pt idx="6">
                  <c:v>Peripheral</c:v>
                </c:pt>
              </c:strCache>
            </c:strRef>
          </c:cat>
          <c:val>
            <c:numRef>
              <c:f>Dashboard!$B$12:$B$18</c:f>
              <c:numCache>
                <c:formatCode>General</c:formatCode>
                <c:ptCount val="7"/>
                <c:pt idx="0">
                  <c:v>4</c:v>
                </c:pt>
                <c:pt idx="1">
                  <c:v>1</c:v>
                </c:pt>
                <c:pt idx="2">
                  <c:v>2</c:v>
                </c:pt>
                <c:pt idx="3">
                  <c:v>2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</c:numCache>
            </c:numRef>
          </c:val>
        </c:ser>
        <c:gapWidth val="150"/>
        <c:overlap val="0"/>
        <c:axId val="38190172"/>
        <c:axId val="92442619"/>
      </c:barChart>
      <c:catAx>
        <c:axId val="381901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92442619"/>
        <c:crosses val="autoZero"/>
        <c:auto val="1"/>
        <c:lblAlgn val="ctr"/>
        <c:lblOffset val="100"/>
        <c:noMultiLvlLbl val="0"/>
      </c:catAx>
      <c:valAx>
        <c:axId val="92442619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38190172"/>
        <c:crosses val="autoZero"/>
        <c:crossBetween val="between"/>
      </c:valAx>
      <c:spPr>
        <a:noFill/>
        <a:ln w="0">
          <a:noFill/>
        </a:ln>
      </c:spPr>
    </c:plotArea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0</xdr:colOff>
      <xdr:row>10</xdr:row>
      <xdr:rowOff>0</xdr:rowOff>
    </xdr:from>
    <xdr:to>
      <xdr:col>6</xdr:col>
      <xdr:colOff>1140120</xdr:colOff>
      <xdr:row>25</xdr:row>
      <xdr:rowOff>21960</xdr:rowOff>
    </xdr:to>
    <xdr:graphicFrame>
      <xdr:nvGraphicFramePr>
        <xdr:cNvPr id="0" name="Chart 1"/>
        <xdr:cNvGraphicFramePr/>
      </xdr:nvGraphicFramePr>
      <xdr:xfrm>
        <a:off x="3312720" y="2523960"/>
        <a:ext cx="3959640" cy="287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BBBBB"/>
    <pageSetUpPr fitToPage="false"/>
  </sheetPr>
  <dimension ref="A1:F17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6" min="2" style="0" width="16"/>
  </cols>
  <sheetData>
    <row r="1" customFormat="false" ht="31.5" hidden="false" customHeight="true" outlineLevel="0" collapsed="false">
      <c r="A1" s="1" t="s">
        <v>0</v>
      </c>
      <c r="B1" s="1"/>
      <c r="C1" s="1"/>
      <c r="D1" s="1"/>
      <c r="E1" s="1"/>
      <c r="F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</row>
    <row r="4" customFormat="false" ht="15" hidden="false" customHeight="true" outlineLevel="0" collapsed="false">
      <c r="A4" s="3" t="s">
        <v>2</v>
      </c>
      <c r="B4" s="3"/>
      <c r="C4" s="3"/>
      <c r="D4" s="3"/>
      <c r="E4" s="3"/>
      <c r="F4" s="3"/>
    </row>
    <row r="5" customFormat="false" ht="42" hidden="false" customHeight="true" outlineLevel="0" collapsed="false">
      <c r="A5" s="4" t="s">
        <v>3</v>
      </c>
      <c r="B5" s="4"/>
      <c r="C5" s="4"/>
      <c r="D5" s="4"/>
      <c r="E5" s="4"/>
      <c r="F5" s="4"/>
    </row>
    <row r="7" customFormat="false" ht="15" hidden="false" customHeight="true" outlineLevel="0" collapsed="false">
      <c r="A7" s="3" t="s">
        <v>4</v>
      </c>
      <c r="B7" s="3"/>
      <c r="C7" s="3"/>
      <c r="D7" s="3"/>
      <c r="E7" s="3"/>
      <c r="F7" s="3"/>
    </row>
    <row r="8" customFormat="false" ht="42" hidden="false" customHeight="true" outlineLevel="0" collapsed="false">
      <c r="A8" s="4" t="s">
        <v>5</v>
      </c>
      <c r="B8" s="4"/>
      <c r="C8" s="4"/>
      <c r="D8" s="4"/>
      <c r="E8" s="4"/>
      <c r="F8" s="4"/>
    </row>
    <row r="10" customFormat="false" ht="15" hidden="false" customHeight="true" outlineLevel="0" collapsed="false">
      <c r="A10" s="3" t="s">
        <v>6</v>
      </c>
      <c r="B10" s="3"/>
      <c r="C10" s="3"/>
      <c r="D10" s="3"/>
      <c r="E10" s="3"/>
      <c r="F10" s="3"/>
    </row>
    <row r="11" customFormat="false" ht="42" hidden="false" customHeight="true" outlineLevel="0" collapsed="false">
      <c r="A11" s="4" t="s">
        <v>7</v>
      </c>
      <c r="B11" s="4"/>
      <c r="C11" s="4"/>
      <c r="D11" s="4"/>
      <c r="E11" s="4"/>
      <c r="F11" s="4"/>
    </row>
    <row r="13" customFormat="false" ht="15" hidden="false" customHeight="true" outlineLevel="0" collapsed="false">
      <c r="A13" s="3" t="s">
        <v>8</v>
      </c>
      <c r="B13" s="3"/>
      <c r="C13" s="3"/>
      <c r="D13" s="3"/>
      <c r="E13" s="3"/>
      <c r="F13" s="3"/>
    </row>
    <row r="14" customFormat="false" ht="42" hidden="false" customHeight="true" outlineLevel="0" collapsed="false">
      <c r="A14" s="4" t="s">
        <v>9</v>
      </c>
      <c r="B14" s="4"/>
      <c r="C14" s="4"/>
      <c r="D14" s="4"/>
      <c r="E14" s="4"/>
      <c r="F14" s="4"/>
    </row>
    <row r="16" customFormat="false" ht="15" hidden="false" customHeight="true" outlineLevel="0" collapsed="false">
      <c r="A16" s="3" t="s">
        <v>10</v>
      </c>
      <c r="B16" s="3"/>
      <c r="C16" s="3"/>
      <c r="D16" s="3"/>
      <c r="E16" s="3"/>
      <c r="F16" s="3"/>
    </row>
    <row r="17" customFormat="false" ht="42" hidden="false" customHeight="true" outlineLevel="0" collapsed="false">
      <c r="A17" s="4" t="s">
        <v>11</v>
      </c>
      <c r="B17" s="4"/>
      <c r="C17" s="4"/>
      <c r="D17" s="4"/>
      <c r="E17" s="4"/>
      <c r="F17" s="4"/>
    </row>
  </sheetData>
  <mergeCells count="12">
    <mergeCell ref="A1:F1"/>
    <mergeCell ref="A2:F2"/>
    <mergeCell ref="A4:F4"/>
    <mergeCell ref="A5:F5"/>
    <mergeCell ref="A7:F7"/>
    <mergeCell ref="A8:F8"/>
    <mergeCell ref="A10:F10"/>
    <mergeCell ref="A11:F11"/>
    <mergeCell ref="A13:F13"/>
    <mergeCell ref="A14:F14"/>
    <mergeCell ref="A16:F16"/>
    <mergeCell ref="A17:F1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A5C35"/>
    <pageSetUpPr fitToPage="false"/>
  </sheetPr>
  <dimension ref="A1:H1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14"/>
    <col collapsed="false" customWidth="true" hidden="false" outlineLevel="0" max="3" min="3" style="0" width="15"/>
    <col collapsed="false" customWidth="true" hidden="false" outlineLevel="0" max="4" min="4" style="0" width="12"/>
    <col collapsed="false" customWidth="true" hidden="false" outlineLevel="0" max="5" min="5" style="0" width="16"/>
    <col collapsed="false" customWidth="true" hidden="false" outlineLevel="0" max="6" min="6" style="0" width="12"/>
    <col collapsed="false" customWidth="true" hidden="false" outlineLevel="0" max="7" min="7" style="0" width="18"/>
    <col collapsed="false" customWidth="true" hidden="false" outlineLevel="0" max="8" min="8" style="0" width="14"/>
  </cols>
  <sheetData>
    <row r="1" customFormat="false" ht="33.75" hidden="false" customHeight="true" outlineLevel="0" collapsed="false">
      <c r="A1" s="5" t="s">
        <v>12</v>
      </c>
      <c r="B1" s="5"/>
      <c r="C1" s="5"/>
      <c r="D1" s="5"/>
      <c r="E1" s="5"/>
      <c r="F1" s="5"/>
      <c r="G1" s="5"/>
      <c r="H1" s="5"/>
    </row>
    <row r="3" customFormat="false" ht="15" hidden="false" customHeight="true" outlineLevel="0" collapsed="false">
      <c r="A3" s="6" t="s">
        <v>13</v>
      </c>
      <c r="B3" s="6"/>
      <c r="C3" s="6" t="s">
        <v>14</v>
      </c>
      <c r="D3" s="6"/>
      <c r="E3" s="6" t="s">
        <v>15</v>
      </c>
      <c r="F3" s="6"/>
      <c r="G3" s="6" t="s">
        <v>16</v>
      </c>
      <c r="H3" s="6"/>
    </row>
    <row r="4" customFormat="false" ht="30" hidden="false" customHeight="true" outlineLevel="0" collapsed="false">
      <c r="A4" s="7" t="n">
        <f aca="false">COUNTA('Asset Register'!B4:B43)</f>
        <v>12</v>
      </c>
      <c r="B4" s="7"/>
      <c r="C4" s="8" t="n">
        <f aca="false">SUM('Asset Register'!G4:G43)</f>
        <v>16900</v>
      </c>
      <c r="D4" s="8"/>
      <c r="E4" s="7" t="n">
        <f aca="false">COUNTIF('Asset Register'!I4:I43,"In Use")</f>
        <v>8</v>
      </c>
      <c r="F4" s="7"/>
      <c r="G4" s="7" t="n">
        <f aca="false">COUNTIF('Asset Register'!I4:I43,"Available")</f>
        <v>2</v>
      </c>
      <c r="H4" s="7"/>
    </row>
    <row r="6" customFormat="false" ht="15" hidden="false" customHeight="true" outlineLevel="0" collapsed="false">
      <c r="A6" s="6" t="s">
        <v>17</v>
      </c>
      <c r="B6" s="6"/>
      <c r="C6" s="6" t="s">
        <v>18</v>
      </c>
      <c r="D6" s="6"/>
    </row>
    <row r="7" customFormat="false" ht="30" hidden="false" customHeight="true" outlineLevel="0" collapsed="false">
      <c r="A7" s="7" t="n">
        <f aca="true">SUMPRODUCT(--('Asset Register'!H4:H43&lt;&gt;""),--('Asset Register'!H4:H43-TODAY()&gt;=0),--('Asset Register'!H4:H43-TODAY()&lt;=90))</f>
        <v>1</v>
      </c>
      <c r="B7" s="7"/>
      <c r="C7" s="7" t="n">
        <f aca="false">COUNTIF('Asset Register'!I4:I43,"Retired")</f>
        <v>1</v>
      </c>
      <c r="D7" s="7"/>
    </row>
    <row r="10" customFormat="false" ht="15" hidden="false" customHeight="false" outlineLevel="0" collapsed="false">
      <c r="A10" s="9" t="s">
        <v>19</v>
      </c>
    </row>
    <row r="11" customFormat="false" ht="15" hidden="false" customHeight="false" outlineLevel="0" collapsed="false">
      <c r="A11" s="10" t="s">
        <v>20</v>
      </c>
      <c r="B11" s="10" t="s">
        <v>21</v>
      </c>
    </row>
    <row r="12" customFormat="false" ht="15" hidden="false" customHeight="false" outlineLevel="0" collapsed="false">
      <c r="A12" s="11" t="s">
        <v>22</v>
      </c>
      <c r="B12" s="11" t="n">
        <f aca="false">COUNTIF('Asset Register'!B4:B43,"Laptop")</f>
        <v>4</v>
      </c>
    </row>
    <row r="13" customFormat="false" ht="15" hidden="false" customHeight="false" outlineLevel="0" collapsed="false">
      <c r="A13" s="11" t="s">
        <v>23</v>
      </c>
      <c r="B13" s="11" t="n">
        <f aca="false">COUNTIF('Asset Register'!B4:B43,"Desktop")</f>
        <v>1</v>
      </c>
    </row>
    <row r="14" customFormat="false" ht="15" hidden="false" customHeight="false" outlineLevel="0" collapsed="false">
      <c r="A14" s="11" t="s">
        <v>24</v>
      </c>
      <c r="B14" s="11" t="n">
        <f aca="false">COUNTIF('Asset Register'!B4:B43,"Monitor")</f>
        <v>2</v>
      </c>
    </row>
    <row r="15" customFormat="false" ht="15" hidden="false" customHeight="false" outlineLevel="0" collapsed="false">
      <c r="A15" s="11" t="s">
        <v>25</v>
      </c>
      <c r="B15" s="11" t="n">
        <f aca="false">COUNTIF('Asset Register'!B4:B43,"Phone")</f>
        <v>2</v>
      </c>
    </row>
    <row r="16" customFormat="false" ht="15" hidden="false" customHeight="false" outlineLevel="0" collapsed="false">
      <c r="A16" s="11" t="s">
        <v>26</v>
      </c>
      <c r="B16" s="11" t="n">
        <f aca="false">COUNTIF('Asset Register'!B4:B43,"Tablet")</f>
        <v>1</v>
      </c>
    </row>
    <row r="17" customFormat="false" ht="15" hidden="false" customHeight="false" outlineLevel="0" collapsed="false">
      <c r="A17" s="11" t="s">
        <v>27</v>
      </c>
      <c r="B17" s="11" t="n">
        <f aca="false">COUNTIF('Asset Register'!B4:B43,"Server")</f>
        <v>1</v>
      </c>
    </row>
    <row r="18" customFormat="false" ht="15" hidden="false" customHeight="false" outlineLevel="0" collapsed="false">
      <c r="A18" s="11" t="s">
        <v>28</v>
      </c>
      <c r="B18" s="11" t="n">
        <f aca="false">COUNTIF('Asset Register'!B4:B43,"Peripheral")</f>
        <v>1</v>
      </c>
    </row>
  </sheetData>
  <mergeCells count="13">
    <mergeCell ref="A1:H1"/>
    <mergeCell ref="A3:B3"/>
    <mergeCell ref="C3:D3"/>
    <mergeCell ref="E3:F3"/>
    <mergeCell ref="G3:H3"/>
    <mergeCell ref="A4:B4"/>
    <mergeCell ref="C4:D4"/>
    <mergeCell ref="E4:F4"/>
    <mergeCell ref="G4:H4"/>
    <mergeCell ref="A6:B6"/>
    <mergeCell ref="C6:D6"/>
    <mergeCell ref="A7:B7"/>
    <mergeCell ref="C7:D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3AB86A"/>
    <pageSetUpPr fitToPage="false"/>
  </sheetPr>
  <dimension ref="A1:I4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9"/>
    <col collapsed="false" customWidth="true" hidden="false" outlineLevel="0" max="2" min="2" style="0" width="11"/>
    <col collapsed="false" customWidth="true" hidden="false" outlineLevel="0" max="3" min="3" style="0" width="14"/>
    <col collapsed="false" customWidth="true" hidden="false" outlineLevel="0" max="4" min="4" style="0" width="11"/>
    <col collapsed="false" customWidth="true" hidden="false" outlineLevel="0" max="5" min="5" style="0" width="12"/>
    <col collapsed="false" customWidth="true" hidden="false" outlineLevel="0" max="6" min="6" style="0" width="13"/>
    <col collapsed="false" customWidth="true" hidden="false" outlineLevel="0" max="7" min="7" style="0" width="9"/>
    <col collapsed="false" customWidth="true" hidden="false" outlineLevel="0" max="8" min="8" style="0" width="14"/>
    <col collapsed="false" customWidth="true" hidden="false" outlineLevel="0" max="9" min="9" style="0" width="11"/>
  </cols>
  <sheetData>
    <row r="1" customFormat="false" ht="153.7" hidden="false" customHeight="false" outlineLevel="0" collapsed="false">
      <c r="A1" s="12" t="s">
        <v>29</v>
      </c>
    </row>
    <row r="3" customFormat="false" ht="23.85" hidden="false" customHeight="false" outlineLevel="0" collapsed="false">
      <c r="A3" s="13" t="s">
        <v>30</v>
      </c>
      <c r="B3" s="13" t="s">
        <v>20</v>
      </c>
      <c r="C3" s="13" t="s">
        <v>31</v>
      </c>
      <c r="D3" s="13" t="s">
        <v>32</v>
      </c>
      <c r="E3" s="13" t="s">
        <v>33</v>
      </c>
      <c r="F3" s="13" t="s">
        <v>34</v>
      </c>
      <c r="G3" s="13" t="s">
        <v>35</v>
      </c>
      <c r="H3" s="13" t="s">
        <v>36</v>
      </c>
      <c r="I3" s="13" t="s">
        <v>37</v>
      </c>
    </row>
    <row r="4" customFormat="false" ht="15" hidden="false" customHeight="false" outlineLevel="0" collapsed="false">
      <c r="A4" s="14" t="str">
        <f aca="false">IF(B4="","","AST-"&amp;TEXT(ROW()-3,"000"))</f>
        <v>AST-001</v>
      </c>
      <c r="B4" s="15" t="s">
        <v>22</v>
      </c>
      <c r="C4" s="15" t="s">
        <v>38</v>
      </c>
      <c r="D4" s="15" t="s">
        <v>39</v>
      </c>
      <c r="E4" s="15" t="s">
        <v>40</v>
      </c>
      <c r="F4" s="16" t="n">
        <v>45886</v>
      </c>
      <c r="G4" s="17" t="n">
        <v>1400</v>
      </c>
      <c r="H4" s="16" t="n">
        <v>46586</v>
      </c>
      <c r="I4" s="15" t="s">
        <v>15</v>
      </c>
    </row>
    <row r="5" customFormat="false" ht="15" hidden="false" customHeight="false" outlineLevel="0" collapsed="false">
      <c r="A5" s="18" t="str">
        <f aca="false">IF(B5="","","AST-"&amp;TEXT(ROW()-3,"000"))</f>
        <v>AST-002</v>
      </c>
      <c r="B5" s="15" t="s">
        <v>22</v>
      </c>
      <c r="C5" s="15" t="s">
        <v>41</v>
      </c>
      <c r="D5" s="15" t="s">
        <v>42</v>
      </c>
      <c r="E5" s="15" t="s">
        <v>43</v>
      </c>
      <c r="F5" s="16" t="n">
        <v>45986</v>
      </c>
      <c r="G5" s="17" t="n">
        <v>2400</v>
      </c>
      <c r="H5" s="16" t="n">
        <v>46686</v>
      </c>
      <c r="I5" s="15" t="s">
        <v>15</v>
      </c>
    </row>
    <row r="6" customFormat="false" ht="15" hidden="false" customHeight="false" outlineLevel="0" collapsed="false">
      <c r="A6" s="14" t="str">
        <f aca="false">IF(B6="","","AST-"&amp;TEXT(ROW()-3,"000"))</f>
        <v>AST-003</v>
      </c>
      <c r="B6" s="15" t="s">
        <v>24</v>
      </c>
      <c r="C6" s="15" t="s">
        <v>44</v>
      </c>
      <c r="D6" s="15" t="s">
        <v>45</v>
      </c>
      <c r="E6" s="15" t="s">
        <v>40</v>
      </c>
      <c r="F6" s="16" t="n">
        <v>45886</v>
      </c>
      <c r="G6" s="17" t="n">
        <v>450</v>
      </c>
      <c r="H6" s="16" t="n">
        <v>46586</v>
      </c>
      <c r="I6" s="15" t="s">
        <v>15</v>
      </c>
    </row>
    <row r="7" customFormat="false" ht="15" hidden="false" customHeight="false" outlineLevel="0" collapsed="false">
      <c r="A7" s="18" t="str">
        <f aca="false">IF(B7="","","AST-"&amp;TEXT(ROW()-3,"000"))</f>
        <v>AST-004</v>
      </c>
      <c r="B7" s="15" t="s">
        <v>25</v>
      </c>
      <c r="C7" s="15" t="s">
        <v>46</v>
      </c>
      <c r="D7" s="15" t="s">
        <v>47</v>
      </c>
      <c r="E7" s="15" t="s">
        <v>48</v>
      </c>
      <c r="F7" s="16" t="n">
        <v>46036</v>
      </c>
      <c r="G7" s="17" t="n">
        <v>900</v>
      </c>
      <c r="H7" s="16" t="n">
        <v>46761</v>
      </c>
      <c r="I7" s="15" t="s">
        <v>15</v>
      </c>
    </row>
    <row r="8" customFormat="false" ht="15" hidden="false" customHeight="false" outlineLevel="0" collapsed="false">
      <c r="A8" s="14" t="str">
        <f aca="false">IF(B8="","","AST-"&amp;TEXT(ROW()-3,"000"))</f>
        <v>AST-005</v>
      </c>
      <c r="B8" s="15" t="s">
        <v>23</v>
      </c>
      <c r="C8" s="15" t="s">
        <v>49</v>
      </c>
      <c r="D8" s="15" t="s">
        <v>50</v>
      </c>
      <c r="E8" s="15" t="s">
        <v>51</v>
      </c>
      <c r="F8" s="16" t="n">
        <v>45686</v>
      </c>
      <c r="G8" s="17" t="n">
        <v>1100</v>
      </c>
      <c r="H8" s="16" t="n">
        <v>46156</v>
      </c>
      <c r="I8" s="15" t="s">
        <v>15</v>
      </c>
    </row>
    <row r="9" customFormat="false" ht="15" hidden="false" customHeight="false" outlineLevel="0" collapsed="false">
      <c r="A9" s="18" t="str">
        <f aca="false">IF(B9="","","AST-"&amp;TEXT(ROW()-3,"000"))</f>
        <v>AST-006</v>
      </c>
      <c r="B9" s="15" t="s">
        <v>27</v>
      </c>
      <c r="C9" s="15" t="s">
        <v>52</v>
      </c>
      <c r="D9" s="15" t="s">
        <v>53</v>
      </c>
      <c r="E9" s="15" t="s">
        <v>54</v>
      </c>
      <c r="F9" s="16" t="n">
        <v>45486</v>
      </c>
      <c r="G9" s="17" t="n">
        <v>6000</v>
      </c>
      <c r="H9" s="16" t="n">
        <v>46586</v>
      </c>
      <c r="I9" s="15" t="s">
        <v>15</v>
      </c>
    </row>
    <row r="10" customFormat="false" ht="15" hidden="false" customHeight="false" outlineLevel="0" collapsed="false">
      <c r="A10" s="14" t="str">
        <f aca="false">IF(B10="","","AST-"&amp;TEXT(ROW()-3,"000"))</f>
        <v>AST-007</v>
      </c>
      <c r="B10" s="15" t="s">
        <v>26</v>
      </c>
      <c r="C10" s="15" t="s">
        <v>55</v>
      </c>
      <c r="D10" s="15" t="s">
        <v>56</v>
      </c>
      <c r="E10" s="15" t="s">
        <v>54</v>
      </c>
      <c r="F10" s="16" t="n">
        <v>45936</v>
      </c>
      <c r="G10" s="17" t="n">
        <v>700</v>
      </c>
      <c r="H10" s="16" t="n">
        <v>46256</v>
      </c>
      <c r="I10" s="15" t="s">
        <v>16</v>
      </c>
    </row>
    <row r="11" customFormat="false" ht="15" hidden="false" customHeight="false" outlineLevel="0" collapsed="false">
      <c r="A11" s="18" t="str">
        <f aca="false">IF(B11="","","AST-"&amp;TEXT(ROW()-3,"000"))</f>
        <v>AST-008</v>
      </c>
      <c r="B11" s="15" t="s">
        <v>22</v>
      </c>
      <c r="C11" s="15" t="s">
        <v>57</v>
      </c>
      <c r="D11" s="15" t="s">
        <v>58</v>
      </c>
      <c r="E11" s="15" t="s">
        <v>59</v>
      </c>
      <c r="F11" s="16" t="n">
        <v>45586</v>
      </c>
      <c r="G11" s="17" t="n">
        <v>1500</v>
      </c>
      <c r="H11" s="16" t="n">
        <v>46126</v>
      </c>
      <c r="I11" s="15" t="s">
        <v>60</v>
      </c>
    </row>
    <row r="12" customFormat="false" ht="15" hidden="false" customHeight="false" outlineLevel="0" collapsed="false">
      <c r="A12" s="14" t="str">
        <f aca="false">IF(B12="","","AST-"&amp;TEXT(ROW()-3,"000"))</f>
        <v>AST-009</v>
      </c>
      <c r="B12" s="15" t="s">
        <v>24</v>
      </c>
      <c r="C12" s="15" t="s">
        <v>61</v>
      </c>
      <c r="D12" s="15" t="s">
        <v>62</v>
      </c>
      <c r="E12" s="15" t="s">
        <v>51</v>
      </c>
      <c r="F12" s="16" t="n">
        <v>45786</v>
      </c>
      <c r="G12" s="17" t="n">
        <v>350</v>
      </c>
      <c r="H12" s="16" t="n">
        <v>46516</v>
      </c>
      <c r="I12" s="15" t="s">
        <v>15</v>
      </c>
    </row>
    <row r="13" customFormat="false" ht="15" hidden="false" customHeight="false" outlineLevel="0" collapsed="false">
      <c r="A13" s="18" t="str">
        <f aca="false">IF(B13="","","AST-"&amp;TEXT(ROW()-3,"000"))</f>
        <v>AST-010</v>
      </c>
      <c r="B13" s="15" t="s">
        <v>28</v>
      </c>
      <c r="C13" s="15" t="s">
        <v>63</v>
      </c>
      <c r="D13" s="15" t="s">
        <v>64</v>
      </c>
      <c r="E13" s="15" t="s">
        <v>54</v>
      </c>
      <c r="F13" s="16" t="n">
        <v>46086</v>
      </c>
      <c r="G13" s="17" t="n">
        <v>250</v>
      </c>
      <c r="H13" s="16" t="n">
        <v>46446</v>
      </c>
      <c r="I13" s="15" t="s">
        <v>16</v>
      </c>
    </row>
    <row r="14" customFormat="false" ht="15" hidden="false" customHeight="false" outlineLevel="0" collapsed="false">
      <c r="A14" s="14" t="str">
        <f aca="false">IF(B14="","","AST-"&amp;TEXT(ROW()-3,"000"))</f>
        <v>AST-011</v>
      </c>
      <c r="B14" s="15" t="s">
        <v>25</v>
      </c>
      <c r="C14" s="15" t="s">
        <v>65</v>
      </c>
      <c r="D14" s="15" t="s">
        <v>66</v>
      </c>
      <c r="E14" s="15" t="s">
        <v>59</v>
      </c>
      <c r="F14" s="16" t="n">
        <v>45386</v>
      </c>
      <c r="G14" s="17" t="n">
        <v>650</v>
      </c>
      <c r="H14" s="16" t="n">
        <v>46066</v>
      </c>
      <c r="I14" s="15" t="s">
        <v>18</v>
      </c>
    </row>
    <row r="15" customFormat="false" ht="15" hidden="false" customHeight="false" outlineLevel="0" collapsed="false">
      <c r="A15" s="18" t="str">
        <f aca="false">IF(B15="","","AST-"&amp;TEXT(ROW()-3,"000"))</f>
        <v>AST-012</v>
      </c>
      <c r="B15" s="15" t="s">
        <v>22</v>
      </c>
      <c r="C15" s="15" t="s">
        <v>67</v>
      </c>
      <c r="D15" s="15" t="s">
        <v>68</v>
      </c>
      <c r="E15" s="15" t="s">
        <v>48</v>
      </c>
      <c r="F15" s="16" t="n">
        <v>46066</v>
      </c>
      <c r="G15" s="17" t="n">
        <v>1200</v>
      </c>
      <c r="H15" s="16" t="n">
        <v>46796</v>
      </c>
      <c r="I15" s="15" t="s">
        <v>15</v>
      </c>
    </row>
    <row r="16" customFormat="false" ht="15" hidden="false" customHeight="false" outlineLevel="0" collapsed="false">
      <c r="A16" s="14" t="str">
        <f aca="false">IF(B16="","","AST-"&amp;TEXT(ROW()-3,"000"))</f>
        <v/>
      </c>
      <c r="B16" s="15"/>
      <c r="C16" s="15"/>
      <c r="D16" s="15"/>
      <c r="E16" s="15"/>
      <c r="F16" s="16"/>
      <c r="G16" s="17"/>
      <c r="H16" s="16"/>
      <c r="I16" s="15"/>
    </row>
    <row r="17" customFormat="false" ht="15" hidden="false" customHeight="false" outlineLevel="0" collapsed="false">
      <c r="A17" s="18" t="str">
        <f aca="false">IF(B17="","","AST-"&amp;TEXT(ROW()-3,"000"))</f>
        <v/>
      </c>
      <c r="B17" s="15"/>
      <c r="C17" s="15"/>
      <c r="D17" s="15"/>
      <c r="E17" s="15"/>
      <c r="F17" s="16"/>
      <c r="G17" s="17"/>
      <c r="H17" s="16"/>
      <c r="I17" s="15"/>
    </row>
    <row r="18" customFormat="false" ht="15" hidden="false" customHeight="false" outlineLevel="0" collapsed="false">
      <c r="A18" s="14" t="str">
        <f aca="false">IF(B18="","","AST-"&amp;TEXT(ROW()-3,"000"))</f>
        <v/>
      </c>
      <c r="B18" s="15"/>
      <c r="C18" s="15"/>
      <c r="D18" s="15"/>
      <c r="E18" s="15"/>
      <c r="F18" s="16"/>
      <c r="G18" s="17"/>
      <c r="H18" s="16"/>
      <c r="I18" s="15"/>
    </row>
    <row r="19" customFormat="false" ht="15" hidden="false" customHeight="false" outlineLevel="0" collapsed="false">
      <c r="A19" s="18" t="str">
        <f aca="false">IF(B19="","","AST-"&amp;TEXT(ROW()-3,"000"))</f>
        <v/>
      </c>
      <c r="B19" s="15"/>
      <c r="C19" s="15"/>
      <c r="D19" s="15"/>
      <c r="E19" s="15"/>
      <c r="F19" s="16"/>
      <c r="G19" s="17"/>
      <c r="H19" s="16"/>
      <c r="I19" s="15"/>
    </row>
    <row r="20" customFormat="false" ht="15" hidden="false" customHeight="false" outlineLevel="0" collapsed="false">
      <c r="A20" s="14" t="str">
        <f aca="false">IF(B20="","","AST-"&amp;TEXT(ROW()-3,"000"))</f>
        <v/>
      </c>
      <c r="B20" s="15"/>
      <c r="C20" s="15"/>
      <c r="D20" s="15"/>
      <c r="E20" s="15"/>
      <c r="F20" s="16"/>
      <c r="G20" s="17"/>
      <c r="H20" s="16"/>
      <c r="I20" s="15"/>
    </row>
    <row r="21" customFormat="false" ht="15" hidden="false" customHeight="false" outlineLevel="0" collapsed="false">
      <c r="A21" s="18" t="str">
        <f aca="false">IF(B21="","","AST-"&amp;TEXT(ROW()-3,"000"))</f>
        <v/>
      </c>
      <c r="B21" s="15"/>
      <c r="C21" s="15"/>
      <c r="D21" s="15"/>
      <c r="E21" s="15"/>
      <c r="F21" s="16"/>
      <c r="G21" s="17"/>
      <c r="H21" s="16"/>
      <c r="I21" s="15"/>
    </row>
    <row r="22" customFormat="false" ht="15" hidden="false" customHeight="false" outlineLevel="0" collapsed="false">
      <c r="A22" s="14" t="str">
        <f aca="false">IF(B22="","","AST-"&amp;TEXT(ROW()-3,"000"))</f>
        <v/>
      </c>
      <c r="B22" s="15"/>
      <c r="C22" s="15"/>
      <c r="D22" s="15"/>
      <c r="E22" s="15"/>
      <c r="F22" s="16"/>
      <c r="G22" s="17"/>
      <c r="H22" s="16"/>
      <c r="I22" s="15"/>
    </row>
    <row r="23" customFormat="false" ht="15" hidden="false" customHeight="false" outlineLevel="0" collapsed="false">
      <c r="A23" s="18" t="str">
        <f aca="false">IF(B23="","","AST-"&amp;TEXT(ROW()-3,"000"))</f>
        <v/>
      </c>
      <c r="B23" s="15"/>
      <c r="C23" s="15"/>
      <c r="D23" s="15"/>
      <c r="E23" s="15"/>
      <c r="F23" s="16"/>
      <c r="G23" s="17"/>
      <c r="H23" s="16"/>
      <c r="I23" s="15"/>
    </row>
    <row r="24" customFormat="false" ht="15" hidden="false" customHeight="false" outlineLevel="0" collapsed="false">
      <c r="A24" s="14" t="str">
        <f aca="false">IF(B24="","","AST-"&amp;TEXT(ROW()-3,"000"))</f>
        <v/>
      </c>
      <c r="B24" s="15"/>
      <c r="C24" s="15"/>
      <c r="D24" s="15"/>
      <c r="E24" s="15"/>
      <c r="F24" s="16"/>
      <c r="G24" s="17"/>
      <c r="H24" s="16"/>
      <c r="I24" s="15"/>
    </row>
    <row r="25" customFormat="false" ht="15" hidden="false" customHeight="false" outlineLevel="0" collapsed="false">
      <c r="A25" s="18" t="str">
        <f aca="false">IF(B25="","","AST-"&amp;TEXT(ROW()-3,"000"))</f>
        <v/>
      </c>
      <c r="B25" s="15"/>
      <c r="C25" s="15"/>
      <c r="D25" s="15"/>
      <c r="E25" s="15"/>
      <c r="F25" s="16"/>
      <c r="G25" s="17"/>
      <c r="H25" s="16"/>
      <c r="I25" s="15"/>
    </row>
    <row r="26" customFormat="false" ht="15" hidden="false" customHeight="false" outlineLevel="0" collapsed="false">
      <c r="A26" s="14" t="str">
        <f aca="false">IF(B26="","","AST-"&amp;TEXT(ROW()-3,"000"))</f>
        <v/>
      </c>
      <c r="B26" s="15"/>
      <c r="C26" s="15"/>
      <c r="D26" s="15"/>
      <c r="E26" s="15"/>
      <c r="F26" s="16"/>
      <c r="G26" s="17"/>
      <c r="H26" s="16"/>
      <c r="I26" s="15"/>
    </row>
    <row r="27" customFormat="false" ht="15" hidden="false" customHeight="false" outlineLevel="0" collapsed="false">
      <c r="A27" s="18" t="str">
        <f aca="false">IF(B27="","","AST-"&amp;TEXT(ROW()-3,"000"))</f>
        <v/>
      </c>
      <c r="B27" s="15"/>
      <c r="C27" s="15"/>
      <c r="D27" s="15"/>
      <c r="E27" s="15"/>
      <c r="F27" s="16"/>
      <c r="G27" s="17"/>
      <c r="H27" s="16"/>
      <c r="I27" s="15"/>
    </row>
    <row r="28" customFormat="false" ht="15" hidden="false" customHeight="false" outlineLevel="0" collapsed="false">
      <c r="A28" s="14" t="str">
        <f aca="false">IF(B28="","","AST-"&amp;TEXT(ROW()-3,"000"))</f>
        <v/>
      </c>
      <c r="B28" s="15"/>
      <c r="C28" s="15"/>
      <c r="D28" s="15"/>
      <c r="E28" s="15"/>
      <c r="F28" s="16"/>
      <c r="G28" s="17"/>
      <c r="H28" s="16"/>
      <c r="I28" s="15"/>
    </row>
    <row r="29" customFormat="false" ht="15" hidden="false" customHeight="false" outlineLevel="0" collapsed="false">
      <c r="A29" s="18" t="str">
        <f aca="false">IF(B29="","","AST-"&amp;TEXT(ROW()-3,"000"))</f>
        <v/>
      </c>
      <c r="B29" s="15"/>
      <c r="C29" s="15"/>
      <c r="D29" s="15"/>
      <c r="E29" s="15"/>
      <c r="F29" s="16"/>
      <c r="G29" s="17"/>
      <c r="H29" s="16"/>
      <c r="I29" s="15"/>
    </row>
    <row r="30" customFormat="false" ht="15" hidden="false" customHeight="false" outlineLevel="0" collapsed="false">
      <c r="A30" s="14" t="str">
        <f aca="false">IF(B30="","","AST-"&amp;TEXT(ROW()-3,"000"))</f>
        <v/>
      </c>
      <c r="B30" s="15"/>
      <c r="C30" s="15"/>
      <c r="D30" s="15"/>
      <c r="E30" s="15"/>
      <c r="F30" s="16"/>
      <c r="G30" s="17"/>
      <c r="H30" s="16"/>
      <c r="I30" s="15"/>
    </row>
    <row r="31" customFormat="false" ht="15" hidden="false" customHeight="false" outlineLevel="0" collapsed="false">
      <c r="A31" s="18" t="str">
        <f aca="false">IF(B31="","","AST-"&amp;TEXT(ROW()-3,"000"))</f>
        <v/>
      </c>
      <c r="B31" s="15"/>
      <c r="C31" s="15"/>
      <c r="D31" s="15"/>
      <c r="E31" s="15"/>
      <c r="F31" s="16"/>
      <c r="G31" s="17"/>
      <c r="H31" s="16"/>
      <c r="I31" s="15"/>
    </row>
    <row r="32" customFormat="false" ht="15" hidden="false" customHeight="false" outlineLevel="0" collapsed="false">
      <c r="A32" s="14" t="str">
        <f aca="false">IF(B32="","","AST-"&amp;TEXT(ROW()-3,"000"))</f>
        <v/>
      </c>
      <c r="B32" s="15"/>
      <c r="C32" s="15"/>
      <c r="D32" s="15"/>
      <c r="E32" s="15"/>
      <c r="F32" s="16"/>
      <c r="G32" s="17"/>
      <c r="H32" s="16"/>
      <c r="I32" s="15"/>
    </row>
    <row r="33" customFormat="false" ht="15" hidden="false" customHeight="false" outlineLevel="0" collapsed="false">
      <c r="A33" s="18" t="str">
        <f aca="false">IF(B33="","","AST-"&amp;TEXT(ROW()-3,"000"))</f>
        <v/>
      </c>
      <c r="B33" s="15"/>
      <c r="C33" s="15"/>
      <c r="D33" s="15"/>
      <c r="E33" s="15"/>
      <c r="F33" s="16"/>
      <c r="G33" s="17"/>
      <c r="H33" s="16"/>
      <c r="I33" s="15"/>
    </row>
    <row r="34" customFormat="false" ht="15" hidden="false" customHeight="false" outlineLevel="0" collapsed="false">
      <c r="A34" s="14" t="str">
        <f aca="false">IF(B34="","","AST-"&amp;TEXT(ROW()-3,"000"))</f>
        <v/>
      </c>
      <c r="B34" s="15"/>
      <c r="C34" s="15"/>
      <c r="D34" s="15"/>
      <c r="E34" s="15"/>
      <c r="F34" s="16"/>
      <c r="G34" s="17"/>
      <c r="H34" s="16"/>
      <c r="I34" s="15"/>
    </row>
    <row r="35" customFormat="false" ht="15" hidden="false" customHeight="false" outlineLevel="0" collapsed="false">
      <c r="A35" s="18" t="str">
        <f aca="false">IF(B35="","","AST-"&amp;TEXT(ROW()-3,"000"))</f>
        <v/>
      </c>
      <c r="B35" s="15"/>
      <c r="C35" s="15"/>
      <c r="D35" s="15"/>
      <c r="E35" s="15"/>
      <c r="F35" s="16"/>
      <c r="G35" s="17"/>
      <c r="H35" s="16"/>
      <c r="I35" s="15"/>
    </row>
    <row r="36" customFormat="false" ht="15" hidden="false" customHeight="false" outlineLevel="0" collapsed="false">
      <c r="A36" s="14" t="str">
        <f aca="false">IF(B36="","","AST-"&amp;TEXT(ROW()-3,"000"))</f>
        <v/>
      </c>
      <c r="B36" s="15"/>
      <c r="C36" s="15"/>
      <c r="D36" s="15"/>
      <c r="E36" s="15"/>
      <c r="F36" s="16"/>
      <c r="G36" s="17"/>
      <c r="H36" s="16"/>
      <c r="I36" s="15"/>
    </row>
    <row r="37" customFormat="false" ht="15" hidden="false" customHeight="false" outlineLevel="0" collapsed="false">
      <c r="A37" s="18" t="str">
        <f aca="false">IF(B37="","","AST-"&amp;TEXT(ROW()-3,"000"))</f>
        <v/>
      </c>
      <c r="B37" s="15"/>
      <c r="C37" s="15"/>
      <c r="D37" s="15"/>
      <c r="E37" s="15"/>
      <c r="F37" s="16"/>
      <c r="G37" s="17"/>
      <c r="H37" s="16"/>
      <c r="I37" s="15"/>
    </row>
    <row r="38" customFormat="false" ht="15" hidden="false" customHeight="false" outlineLevel="0" collapsed="false">
      <c r="A38" s="14" t="str">
        <f aca="false">IF(B38="","","AST-"&amp;TEXT(ROW()-3,"000"))</f>
        <v/>
      </c>
      <c r="B38" s="15"/>
      <c r="C38" s="15"/>
      <c r="D38" s="15"/>
      <c r="E38" s="15"/>
      <c r="F38" s="16"/>
      <c r="G38" s="17"/>
      <c r="H38" s="16"/>
      <c r="I38" s="15"/>
    </row>
    <row r="39" customFormat="false" ht="15" hidden="false" customHeight="false" outlineLevel="0" collapsed="false">
      <c r="A39" s="18" t="str">
        <f aca="false">IF(B39="","","AST-"&amp;TEXT(ROW()-3,"000"))</f>
        <v/>
      </c>
      <c r="B39" s="15"/>
      <c r="C39" s="15"/>
      <c r="D39" s="15"/>
      <c r="E39" s="15"/>
      <c r="F39" s="16"/>
      <c r="G39" s="17"/>
      <c r="H39" s="16"/>
      <c r="I39" s="15"/>
    </row>
    <row r="40" customFormat="false" ht="15" hidden="false" customHeight="false" outlineLevel="0" collapsed="false">
      <c r="A40" s="14" t="str">
        <f aca="false">IF(B40="","","AST-"&amp;TEXT(ROW()-3,"000"))</f>
        <v/>
      </c>
      <c r="B40" s="15"/>
      <c r="C40" s="15"/>
      <c r="D40" s="15"/>
      <c r="E40" s="15"/>
      <c r="F40" s="16"/>
      <c r="G40" s="17"/>
      <c r="H40" s="16"/>
      <c r="I40" s="15"/>
    </row>
    <row r="41" customFormat="false" ht="15" hidden="false" customHeight="false" outlineLevel="0" collapsed="false">
      <c r="A41" s="18" t="str">
        <f aca="false">IF(B41="","","AST-"&amp;TEXT(ROW()-3,"000"))</f>
        <v/>
      </c>
      <c r="B41" s="15"/>
      <c r="C41" s="15"/>
      <c r="D41" s="15"/>
      <c r="E41" s="15"/>
      <c r="F41" s="16"/>
      <c r="G41" s="17"/>
      <c r="H41" s="16"/>
      <c r="I41" s="15"/>
    </row>
    <row r="42" customFormat="false" ht="15" hidden="false" customHeight="false" outlineLevel="0" collapsed="false">
      <c r="A42" s="14" t="str">
        <f aca="false">IF(B42="","","AST-"&amp;TEXT(ROW()-3,"000"))</f>
        <v/>
      </c>
      <c r="B42" s="15"/>
      <c r="C42" s="15"/>
      <c r="D42" s="15"/>
      <c r="E42" s="15"/>
      <c r="F42" s="16"/>
      <c r="G42" s="17"/>
      <c r="H42" s="16"/>
      <c r="I42" s="15"/>
    </row>
    <row r="43" customFormat="false" ht="15" hidden="false" customHeight="false" outlineLevel="0" collapsed="false">
      <c r="A43" s="18" t="str">
        <f aca="false">IF(B43="","","AST-"&amp;TEXT(ROW()-3,"000"))</f>
        <v/>
      </c>
      <c r="B43" s="15"/>
      <c r="C43" s="15"/>
      <c r="D43" s="15"/>
      <c r="E43" s="15"/>
      <c r="F43" s="16"/>
      <c r="G43" s="17"/>
      <c r="H43" s="16"/>
      <c r="I43" s="15"/>
    </row>
  </sheetData>
  <conditionalFormatting sqref="I4:I43">
    <cfRule type="cellIs" priority="2" operator="equal" aboveAverage="0" equalAverage="0" bottom="0" percent="0" rank="0" text="" dxfId="0">
      <formula>"In Use"</formula>
    </cfRule>
    <cfRule type="cellIs" priority="3" operator="equal" aboveAverage="0" equalAverage="0" bottom="0" percent="0" rank="0" text="" dxfId="1">
      <formula>"Available"</formula>
    </cfRule>
    <cfRule type="cellIs" priority="4" operator="equal" aboveAverage="0" equalAverage="0" bottom="0" percent="0" rank="0" text="" dxfId="2">
      <formula>"Repair"</formula>
    </cfRule>
    <cfRule type="cellIs" priority="5" operator="equal" aboveAverage="0" equalAverage="0" bottom="0" percent="0" rank="0" text="" dxfId="3">
      <formula>"Retired"</formula>
    </cfRule>
  </conditionalFormatting>
  <dataValidations count="3">
    <dataValidation allowBlank="true" errorStyle="stop" operator="between" showDropDown="false" showErrorMessage="false" showInputMessage="false" sqref="B4:B43" type="list">
      <formula1>Lists!$A$4:$A$10</formula1>
      <formula2>0</formula2>
    </dataValidation>
    <dataValidation allowBlank="true" errorStyle="stop" operator="between" showDropDown="false" showErrorMessage="false" showInputMessage="false" sqref="E4:E43" type="list">
      <formula1>Lists!$C$4:$C$9</formula1>
      <formula2>0</formula2>
    </dataValidation>
    <dataValidation allowBlank="true" errorStyle="stop" operator="between" showDropDown="false" showErrorMessage="false" showInputMessage="false" sqref="I4:I43" type="list">
      <formula1>Lists!$B$4:$B$7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8EDCAE"/>
    <pageSetUpPr fitToPage="false"/>
  </sheetPr>
  <dimension ref="A3:C1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2"/>
    <col collapsed="false" customWidth="true" hidden="false" outlineLevel="0" max="2" min="2" style="0" width="11"/>
    <col collapsed="false" customWidth="true" hidden="false" outlineLevel="0" max="3" min="3" style="0" width="12"/>
  </cols>
  <sheetData>
    <row r="3" customFormat="false" ht="15" hidden="false" customHeight="false" outlineLevel="0" collapsed="false">
      <c r="A3" s="19" t="s">
        <v>20</v>
      </c>
      <c r="B3" s="19" t="s">
        <v>37</v>
      </c>
      <c r="C3" s="19" t="s">
        <v>69</v>
      </c>
    </row>
    <row r="4" customFormat="false" ht="15" hidden="false" customHeight="false" outlineLevel="0" collapsed="false">
      <c r="A4" s="0" t="s">
        <v>22</v>
      </c>
      <c r="B4" s="0" t="s">
        <v>15</v>
      </c>
      <c r="C4" s="0" t="s">
        <v>40</v>
      </c>
    </row>
    <row r="5" customFormat="false" ht="15" hidden="false" customHeight="false" outlineLevel="0" collapsed="false">
      <c r="A5" s="0" t="s">
        <v>23</v>
      </c>
      <c r="B5" s="0" t="s">
        <v>16</v>
      </c>
      <c r="C5" s="0" t="s">
        <v>43</v>
      </c>
    </row>
    <row r="6" customFormat="false" ht="15" hidden="false" customHeight="false" outlineLevel="0" collapsed="false">
      <c r="A6" s="0" t="s">
        <v>24</v>
      </c>
      <c r="B6" s="0" t="s">
        <v>60</v>
      </c>
      <c r="C6" s="0" t="s">
        <v>48</v>
      </c>
    </row>
    <row r="7" customFormat="false" ht="15" hidden="false" customHeight="false" outlineLevel="0" collapsed="false">
      <c r="A7" s="0" t="s">
        <v>25</v>
      </c>
      <c r="B7" s="0" t="s">
        <v>18</v>
      </c>
      <c r="C7" s="0" t="s">
        <v>51</v>
      </c>
    </row>
    <row r="8" customFormat="false" ht="15" hidden="false" customHeight="false" outlineLevel="0" collapsed="false">
      <c r="A8" s="0" t="s">
        <v>26</v>
      </c>
      <c r="C8" s="0" t="s">
        <v>54</v>
      </c>
    </row>
    <row r="9" customFormat="false" ht="15" hidden="false" customHeight="false" outlineLevel="0" collapsed="false">
      <c r="A9" s="0" t="s">
        <v>27</v>
      </c>
      <c r="C9" s="0" t="s">
        <v>59</v>
      </c>
    </row>
    <row r="10" customFormat="false" ht="15" hidden="false" customHeight="false" outlineLevel="0" collapsed="false">
      <c r="A10" s="0" t="s">
        <v>28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2026-06-13T07:16:32Z</dcterms:created>
  <dc:creator>openpyxl</dc:creator>
  <dc:description/>
  <dc:language>en-US</dc:language>
  <cp:lastModifiedBy/>
  <dcterms:modified xsi:type="dcterms:W3CDTF">2026-06-13T07:16:33Z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