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cea8bbbb6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f9c460b51cc34a2f"/>
    <x:sheet xmlns:r="http://schemas.openxmlformats.org/officeDocument/2006/relationships" name="Template" sheetId="2" r:id="R1bb7dfdf53894590"/>
    <x:sheet xmlns:r="http://schemas.openxmlformats.org/officeDocument/2006/relationships" name="How to use" sheetId="3" r:id="Rc0fa6c47b1c5464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DC2626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DC2626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DC2626"/>
      </x:patternFill>
    </x:fill>
    <x:fill>
      <x:patternFill patternType="solid">
        <x:fgColor rgb="FEE2E2"/>
      </x:patternFill>
    </x:fill>
    <x:fill>
      <x:patternFill patternType="solid">
        <x:fgColor rgb="EF4444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DC2626"/>
      </x:top>
    </x:border>
    <x:border>
      <x:right>
        <x:color rgb="CBD5E1"/>
      </x:right>
      <x:top>
        <x:color rgb="DC2626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DC2626"/>
      </x:top>
    </x:border>
    <x:border>
      <x:right>
        <x:color rgb="CBD5E1"/>
      </x:right>
      <x:top>
        <x:color rgb="DC2626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aba6f42bd54c23" /><Relationship Type="http://schemas.openxmlformats.org/officeDocument/2006/relationships/theme" Target="/xl/theme/theme1.xml" Id="R817af385874a4f2b" /><Relationship Type="http://schemas.openxmlformats.org/officeDocument/2006/relationships/sharedStrings" Target="/xl/sharedStrings.xml" Id="R16e565deb57a4de6" /><Relationship Type="http://schemas.openxmlformats.org/officeDocument/2006/relationships/worksheet" Target="/xl/worksheets/sheet1.xml" Id="Rf9c460b51cc34a2f" /><Relationship Type="http://schemas.openxmlformats.org/officeDocument/2006/relationships/worksheet" Target="/xl/worksheets/sheet2.xml" Id="R1bb7dfdf53894590" /><Relationship Type="http://schemas.openxmlformats.org/officeDocument/2006/relationships/worksheet" Target="/xl/worksheets/sheet3.xml" Id="Rc0fa6c47b1c5464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e2ffeb23f774329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e2ffeb23f77432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108abc719b146d1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Marketing KPI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73097</x:v>
      </x:c>
      <x:c r="B5" s="89"/>
      <x:c r="C5" s="114" t="n">
        <x:f>SUM(Template!J:J)</x:f>
        <x:v>266908</x:v>
      </x:c>
      <x:c r="D5" s="89"/>
      <x:c r="E5" s="120" t="n">
        <x:f>IF(SUM(Template!F:F)=0,0,SUM(Template!J:J)/SUM(Template!F:F))</x:f>
        <x:v>3.6514220829856217</x:v>
      </x:c>
      <x:c r="F5" s="89"/>
      <x:c r="G5" s="122" t="n">
        <x:f>IF(SUM(Template!I:I)=0,0,SUM(Template!F:F)/SUM(Template!I:I))</x:f>
        <x:v>31.318337617823477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14573</x:v>
      </x:c>
      <x:c r="C10" s="127" t="n">
        <x:f>SUMIF(Template!C:C,A10,Template!J:J)</x:f>
        <x:v>40336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0</x:v>
      </x:c>
      <x:c r="C11" s="127" t="n">
        <x:f>SUMIF(Template!C:C,A11,Template!J:J)</x:f>
        <x:v>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0</x:v>
      </x:c>
      <x:c r="C12" s="127" t="n">
        <x:f>SUMIF(Template!C:C,A12,Template!J:J)</x:f>
        <x:v>0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5676</x:v>
      </x:c>
      <x:c r="C13" s="127" t="n">
        <x:f>SUMIF(Template!C:C,A13,Template!J:J)</x:f>
        <x:v>77519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0</x:v>
      </x:c>
      <x:c r="C14" s="127" t="n">
        <x:f>SUMIF(Template!C:C,A14,Template!J:J)</x:f>
        <x:v>0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13868</x:v>
      </x:c>
      <x:c r="C15" s="127" t="n">
        <x:f>SUMIF(Template!C:C,A15,Template!J:J)</x:f>
        <x:v>43489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7373</x:v>
      </x:c>
      <x:c r="C16" s="127" t="n">
        <x:f>SUMIF(Template!C:C,A16,Template!J:J)</x:f>
        <x:v>25387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EF4444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2108abc719b146d1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EF4444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Marketing Initiative 1</x:v>
      </x:c>
      <x:c r="C2" s="44" t="str">
        <x:v>SEO</x:v>
      </x:c>
      <x:c r="D2" s="44" t="str">
        <x:v>SEO Specialist</x:v>
      </x:c>
      <x:c r="E2" s="62" t="n">
        <x:v>8172</x:v>
      </x:c>
      <x:c r="F2" s="62" t="n">
        <x:v>6820</x:v>
      </x:c>
      <x:c r="G2" s="44" t="n">
        <x:v>21863</x:v>
      </x:c>
      <x:c r="H2" s="44" t="n">
        <x:v>2492</x:v>
      </x:c>
      <x:c r="I2" s="44" t="n">
        <x:v>59</x:v>
      </x:c>
      <x:c r="J2" s="62" t="n">
        <x:v>9334</x:v>
      </x:c>
      <x:c r="K2" s="66" t="n">
        <x:f>IF(G2=0,0,H2/G2)</x:f>
        <x:v>0.11398252755797467</x:v>
      </x:c>
      <x:c r="L2" s="70" t="n">
        <x:f>IF(H2=0,0,F2/H2)</x:f>
        <x:v>2.736757624398074</x:v>
      </x:c>
      <x:c r="M2" s="70" t="n">
        <x:f>IF(I2=0,0,F2/I2)</x:f>
        <x:v>115.59322033898304</x:v>
      </x:c>
      <x:c r="N2" s="74" t="n">
        <x:f>IF(F2=0,0,J2/F2)</x:f>
        <x:v>1.3686217008797654</x:v>
      </x:c>
      <x:c r="O2" s="45" t="str">
        <x:v>Completed</x:v>
      </x:c>
    </x:row>
    <x:row r="3">
      <x:c r="A3" s="58" t="n">
        <x:v>46149</x:v>
      </x:c>
      <x:c r="B3" s="44" t="str">
        <x:v>Marketing Initiative 2</x:v>
      </x:c>
      <x:c r="C3" s="44" t="str">
        <x:v>Email</x:v>
      </x:c>
      <x:c r="D3" s="44" t="str">
        <x:v>Content Owner</x:v>
      </x:c>
      <x:c r="E3" s="62" t="n">
        <x:v>3712</x:v>
      </x:c>
      <x:c r="F3" s="62" t="n">
        <x:v>3211</x:v>
      </x:c>
      <x:c r="G3" s="44" t="n">
        <x:v>59669</x:v>
      </x:c>
      <x:c r="H3" s="44" t="n">
        <x:v>725</x:v>
      </x:c>
      <x:c r="I3" s="44" t="n">
        <x:v>96</x:v>
      </x:c>
      <x:c r="J3" s="62" t="n">
        <x:v>8646</x:v>
      </x:c>
      <x:c r="K3" s="66" t="n">
        <x:f>IF(G3=0,0,H3/G3)</x:f>
        <x:v>0.012150362834972934</x:v>
      </x:c>
      <x:c r="L3" s="70" t="n">
        <x:f>IF(H3=0,0,F3/H3)</x:f>
        <x:v>4.428965517241379</x:v>
      </x:c>
      <x:c r="M3" s="70" t="n">
        <x:f>IF(I3=0,0,F3/I3)</x:f>
        <x:v>33.447916666666664</x:v>
      </x:c>
      <x:c r="N3" s="74" t="n">
        <x:f>IF(F3=0,0,J3/F3)</x:f>
        <x:v>2.6926191217689195</x:v>
      </x:c>
      <x:c r="O3" s="45" t="str">
        <x:v>Not Started</x:v>
      </x:c>
    </x:row>
    <x:row r="4">
      <x:c r="A4" s="58" t="n">
        <x:v>46152</x:v>
      </x:c>
      <x:c r="B4" s="44" t="str">
        <x:v>Marketing Initiative 3</x:v>
      </x:c>
      <x:c r="C4" s="44" t="str">
        <x:v>Direct</x:v>
      </x:c>
      <x:c r="D4" s="44" t="str">
        <x:v>Marketing Lead</x:v>
      </x:c>
      <x:c r="E4" s="62" t="n">
        <x:v>7686</x:v>
      </x:c>
      <x:c r="F4" s="62" t="n">
        <x:v>5765</x:v>
      </x:c>
      <x:c r="G4" s="44" t="n">
        <x:v>72183</x:v>
      </x:c>
      <x:c r="H4" s="44" t="n">
        <x:v>1017</x:v>
      </x:c>
      <x:c r="I4" s="44" t="n">
        <x:v>320</x:v>
      </x:c>
      <x:c r="J4" s="62" t="n">
        <x:v>28028</x:v>
      </x:c>
      <x:c r="K4" s="66" t="n">
        <x:f>IF(G4=0,0,H4/G4)</x:f>
        <x:v>0.014089189975478991</x:v>
      </x:c>
      <x:c r="L4" s="70" t="n">
        <x:f>IF(H4=0,0,F4/H4)</x:f>
        <x:v>5.668633235004917</x:v>
      </x:c>
      <x:c r="M4" s="70" t="n">
        <x:f>IF(I4=0,0,F4/I4)</x:f>
        <x:v>18.015625</x:v>
      </x:c>
      <x:c r="N4" s="74" t="n">
        <x:f>IF(F4=0,0,J4/F4)</x:f>
        <x:v>4.861751951431049</x:v>
      </x:c>
      <x:c r="O4" s="45" t="str">
        <x:v>Not Started</x:v>
      </x:c>
    </x:row>
    <x:row r="5">
      <x:c r="A5" s="58" t="n">
        <x:v>46155</x:v>
      </x:c>
      <x:c r="B5" s="44" t="str">
        <x:v>Marketing Initiative 4</x:v>
      </x:c>
      <x:c r="C5" s="44" t="str">
        <x:v>Direct</x:v>
      </x:c>
      <x:c r="D5" s="44" t="str">
        <x:v>Performance Marketer</x:v>
      </x:c>
      <x:c r="E5" s="62" t="n">
        <x:v>1847</x:v>
      </x:c>
      <x:c r="F5" s="62" t="n">
        <x:v>1562</x:v>
      </x:c>
      <x:c r="G5" s="44" t="n">
        <x:v>27158</x:v>
      </x:c>
      <x:c r="H5" s="44" t="n">
        <x:v>1464</x:v>
      </x:c>
      <x:c r="I5" s="44" t="n">
        <x:v>79</x:v>
      </x:c>
      <x:c r="J5" s="62" t="n">
        <x:v>8148</x:v>
      </x:c>
      <x:c r="K5" s="66" t="n">
        <x:f>IF(G5=0,0,H5/G5)</x:f>
        <x:v>0.05390676780322557</x:v>
      </x:c>
      <x:c r="L5" s="70" t="n">
        <x:f>IF(H5=0,0,F5/H5)</x:f>
        <x:v>1.0669398907103824</x:v>
      </x:c>
      <x:c r="M5" s="70" t="n">
        <x:f>IF(I5=0,0,F5/I5)</x:f>
        <x:v>19.772151898734176</x:v>
      </x:c>
      <x:c r="N5" s="74" t="n">
        <x:f>IF(F5=0,0,J5/F5)</x:f>
        <x:v>5.2163892445582585</x:v>
      </x:c>
      <x:c r="O5" s="45" t="str">
        <x:v>On Hold</x:v>
      </x:c>
    </x:row>
    <x:row r="6">
      <x:c r="A6" s="58" t="n">
        <x:v>46158</x:v>
      </x:c>
      <x:c r="B6" s="44" t="str">
        <x:v>Marketing Initiative 5</x:v>
      </x:c>
      <x:c r="C6" s="44" t="str">
        <x:v>Content</x:v>
      </x:c>
      <x:c r="D6" s="44" t="str">
        <x:v>Marketing Lead</x:v>
      </x:c>
      <x:c r="E6" s="62" t="n">
        <x:v>10047</x:v>
      </x:c>
      <x:c r="F6" s="62" t="n">
        <x:v>10696</x:v>
      </x:c>
      <x:c r="G6" s="44" t="n">
        <x:v>19816</x:v>
      </x:c>
      <x:c r="H6" s="44" t="n">
        <x:v>2799</x:v>
      </x:c>
      <x:c r="I6" s="44" t="n">
        <x:v>190</x:v>
      </x:c>
      <x:c r="J6" s="62" t="n">
        <x:v>13856</x:v>
      </x:c>
      <x:c r="K6" s="66" t="n">
        <x:f>IF(G6=0,0,H6/G6)</x:f>
        <x:v>0.14124949535728704</x:v>
      </x:c>
      <x:c r="L6" s="70" t="n">
        <x:f>IF(H6=0,0,F6/H6)</x:f>
        <x:v>3.821364773133262</x:v>
      </x:c>
      <x:c r="M6" s="70" t="n">
        <x:f>IF(I6=0,0,F6/I6)</x:f>
        <x:v>56.294736842105266</x:v>
      </x:c>
      <x:c r="N6" s="74" t="n">
        <x:f>IF(F6=0,0,J6/F6)</x:f>
        <x:v>1.2954375467464472</x:v>
      </x:c>
      <x:c r="O6" s="45" t="str">
        <x:v>On Hold</x:v>
      </x:c>
    </x:row>
    <x:row r="7">
      <x:c r="A7" s="58" t="n">
        <x:v>46161</x:v>
      </x:c>
      <x:c r="B7" s="44" t="str">
        <x:v>Marketing Initiative 6</x:v>
      </x:c>
      <x:c r="C7" s="44" t="str">
        <x:v>Direct</x:v>
      </x:c>
      <x:c r="D7" s="44" t="str">
        <x:v>Designer</x:v>
      </x:c>
      <x:c r="E7" s="62" t="n">
        <x:v>10323</x:v>
      </x:c>
      <x:c r="F7" s="62" t="n">
        <x:v>10266</x:v>
      </x:c>
      <x:c r="G7" s="44" t="n">
        <x:v>115830</x:v>
      </x:c>
      <x:c r="H7" s="44" t="n">
        <x:v>4500</x:v>
      </x:c>
      <x:c r="I7" s="44" t="n">
        <x:v>237</x:v>
      </x:c>
      <x:c r="J7" s="62" t="n">
        <x:v>31995</x:v>
      </x:c>
      <x:c r="K7" s="66" t="n">
        <x:f>IF(G7=0,0,H7/G7)</x:f>
        <x:v>0.03885003885003885</x:v>
      </x:c>
      <x:c r="L7" s="70" t="n">
        <x:f>IF(H7=0,0,F7/H7)</x:f>
        <x:v>2.2813333333333334</x:v>
      </x:c>
      <x:c r="M7" s="70" t="n">
        <x:f>IF(I7=0,0,F7/I7)</x:f>
        <x:v>43.31645569620253</x:v>
      </x:c>
      <x:c r="N7" s="74" t="n">
        <x:f>IF(F7=0,0,J7/F7)</x:f>
        <x:v>3.1165984804208064</x:v>
      </x:c>
      <x:c r="O7" s="45" t="str">
        <x:v>On Hold</x:v>
      </x:c>
    </x:row>
    <x:row r="8">
      <x:c r="A8" s="58" t="n">
        <x:v>46164</x:v>
      </x:c>
      <x:c r="B8" s="44" t="str">
        <x:v>Marketing Initiative 7</x:v>
      </x:c>
      <x:c r="C8" s="44" t="str">
        <x:v>Direct</x:v>
      </x:c>
      <x:c r="D8" s="44" t="str">
        <x:v>Agency</x:v>
      </x:c>
      <x:c r="E8" s="62" t="n">
        <x:v>4473</x:v>
      </x:c>
      <x:c r="F8" s="62" t="n">
        <x:v>4617</x:v>
      </x:c>
      <x:c r="G8" s="44" t="n">
        <x:v>64089</x:v>
      </x:c>
      <x:c r="H8" s="44" t="n">
        <x:v>4478</x:v>
      </x:c>
      <x:c r="I8" s="44" t="n">
        <x:v>31</x:v>
      </x:c>
      <x:c r="J8" s="62" t="n">
        <x:v>1741</x:v>
      </x:c>
      <x:c r="K8" s="66" t="n">
        <x:f>IF(G8=0,0,H8/G8)</x:f>
        <x:v>0.06987158482734947</x:v>
      </x:c>
      <x:c r="L8" s="70" t="n">
        <x:f>IF(H8=0,0,F8/H8)</x:f>
        <x:v>1.031040643144261</x:v>
      </x:c>
      <x:c r="M8" s="70" t="n">
        <x:f>IF(I8=0,0,F8/I8)</x:f>
        <x:v>148.93548387096774</x:v>
      </x:c>
      <x:c r="N8" s="74" t="n">
        <x:f>IF(F8=0,0,J8/F8)</x:f>
        <x:v>0.3770846870262075</x:v>
      </x:c>
      <x:c r="O8" s="45" t="str">
        <x:v>Completed</x:v>
      </x:c>
    </x:row>
    <x:row r="9">
      <x:c r="A9" s="58" t="n">
        <x:v>46167</x:v>
      </x:c>
      <x:c r="B9" s="44" t="str">
        <x:v>Marketing Initiative 8</x:v>
      </x:c>
      <x:c r="C9" s="44" t="str">
        <x:v>Direct</x:v>
      </x:c>
      <x:c r="D9" s="44" t="str">
        <x:v>SEO Specialist</x:v>
      </x:c>
      <x:c r="E9" s="62" t="n">
        <x:v>10580</x:v>
      </x:c>
      <x:c r="F9" s="62" t="n">
        <x:v>9397</x:v>
      </x:c>
      <x:c r="G9" s="44" t="n">
        <x:v>37298</x:v>
      </x:c>
      <x:c r="H9" s="44" t="n">
        <x:v>3043</x:v>
      </x:c>
      <x:c r="I9" s="44" t="n">
        <x:v>187</x:v>
      </x:c>
      <x:c r="J9" s="62" t="n">
        <x:v>10265</x:v>
      </x:c>
      <x:c r="K9" s="66" t="n">
        <x:f>IF(G9=0,0,H9/G9)</x:f>
        <x:v>0.08158614402917047</x:v>
      </x:c>
      <x:c r="L9" s="70" t="n">
        <x:f>IF(H9=0,0,F9/H9)</x:f>
        <x:v>3.0880709825829773</x:v>
      </x:c>
      <x:c r="M9" s="70" t="n">
        <x:f>IF(I9=0,0,F9/I9)</x:f>
        <x:v>50.25133689839572</x:v>
      </x:c>
      <x:c r="N9" s="74" t="n">
        <x:f>IF(F9=0,0,J9/F9)</x:f>
        <x:v>1.092369905288922</x:v>
      </x:c>
      <x:c r="O9" s="45" t="str">
        <x:v>Completed</x:v>
      </x:c>
    </x:row>
    <x:row r="10">
      <x:c r="A10" s="58" t="n">
        <x:v>46170</x:v>
      </x:c>
      <x:c r="B10" s="44" t="str">
        <x:v>Marketing Initiative 9</x:v>
      </x:c>
      <x:c r="C10" s="44" t="str">
        <x:v>Content</x:v>
      </x:c>
      <x:c r="D10" s="44" t="str">
        <x:v>Content Owner</x:v>
      </x:c>
      <x:c r="E10" s="62" t="n">
        <x:v>2944</x:v>
      </x:c>
      <x:c r="F10" s="62" t="n">
        <x:v>3172</x:v>
      </x:c>
      <x:c r="G10" s="44" t="n">
        <x:v>17137</x:v>
      </x:c>
      <x:c r="H10" s="44" t="n">
        <x:v>1848</x:v>
      </x:c>
      <x:c r="I10" s="44" t="n">
        <x:v>315</x:v>
      </x:c>
      <x:c r="J10" s="62" t="n">
        <x:v>29633</x:v>
      </x:c>
      <x:c r="K10" s="66" t="n">
        <x:f>IF(G10=0,0,H10/G10)</x:f>
        <x:v>0.1078368442551205</x:v>
      </x:c>
      <x:c r="L10" s="70" t="n">
        <x:f>IF(H10=0,0,F10/H10)</x:f>
        <x:v>1.7164502164502164</x:v>
      </x:c>
      <x:c r="M10" s="70" t="n">
        <x:f>IF(I10=0,0,F10/I10)</x:f>
        <x:v>10.06984126984127</x:v>
      </x:c>
      <x:c r="N10" s="74" t="n">
        <x:f>IF(F10=0,0,J10/F10)</x:f>
        <x:v>9.342055485498108</x:v>
      </x:c>
      <x:c r="O10" s="45" t="str">
        <x:v>On Hold</x:v>
      </x:c>
    </x:row>
    <x:row r="11">
      <x:c r="A11" s="58" t="n">
        <x:v>46173</x:v>
      </x:c>
      <x:c r="B11" s="44" t="str">
        <x:v>Marketing Initiative 10</x:v>
      </x:c>
      <x:c r="C11" s="44" t="str">
        <x:v>Email</x:v>
      </x:c>
      <x:c r="D11" s="44" t="str">
        <x:v>Designer</x:v>
      </x:c>
      <x:c r="E11" s="62" t="n">
        <x:v>2478</x:v>
      </x:c>
      <x:c r="F11" s="62" t="n">
        <x:v>2465</x:v>
      </x:c>
      <x:c r="G11" s="44" t="n">
        <x:v>84729</x:v>
      </x:c>
      <x:c r="H11" s="44" t="n">
        <x:v>4404</x:v>
      </x:c>
      <x:c r="I11" s="44" t="n">
        <x:v>385</x:v>
      </x:c>
      <x:c r="J11" s="62" t="n">
        <x:v>68873</x:v>
      </x:c>
      <x:c r="K11" s="66" t="n">
        <x:f>IF(G11=0,0,H11/G11)</x:f>
        <x:v>0.05197748114577063</x:v>
      </x:c>
      <x:c r="L11" s="70" t="n">
        <x:f>IF(H11=0,0,F11/H11)</x:f>
        <x:v>0.5597184377838329</x:v>
      </x:c>
      <x:c r="M11" s="70" t="n">
        <x:f>IF(I11=0,0,F11/I11)</x:f>
        <x:v>6.402597402597403</x:v>
      </x:c>
      <x:c r="N11" s="74" t="n">
        <x:f>IF(F11=0,0,J11/F11)</x:f>
        <x:v>27.940365111561867</x:v>
      </x:c>
      <x:c r="O11" s="45" t="str">
        <x:v>On Hold</x:v>
      </x:c>
    </x:row>
    <x:row r="12">
      <x:c r="A12" s="58" t="n">
        <x:v>46176</x:v>
      </x:c>
      <x:c r="B12" s="44" t="str">
        <x:v>Marketing Initiative 11</x:v>
      </x:c>
      <x:c r="C12" s="44" t="str">
        <x:v>SEO</x:v>
      </x:c>
      <x:c r="D12" s="44" t="str">
        <x:v>Content Owner</x:v>
      </x:c>
      <x:c r="E12" s="62" t="n">
        <x:v>8782</x:v>
      </x:c>
      <x:c r="F12" s="62" t="n">
        <x:v>7753</x:v>
      </x:c>
      <x:c r="G12" s="44" t="n">
        <x:v>38277</x:v>
      </x:c>
      <x:c r="H12" s="44" t="n">
        <x:v>1559</x:v>
      </x:c>
      <x:c r="I12" s="44" t="n">
        <x:v>289</x:v>
      </x:c>
      <x:c r="J12" s="62" t="n">
        <x:v>31002</x:v>
      </x:c>
      <x:c r="K12" s="66" t="n">
        <x:f>IF(G12=0,0,H12/G12)</x:f>
        <x:v>0.04072941975598924</x:v>
      </x:c>
      <x:c r="L12" s="70" t="n">
        <x:f>IF(H12=0,0,F12/H12)</x:f>
        <x:v>4.973059653624118</x:v>
      </x:c>
      <x:c r="M12" s="70" t="n">
        <x:f>IF(I12=0,0,F12/I12)</x:f>
        <x:v>26.826989619377162</x:v>
      </x:c>
      <x:c r="N12" s="74" t="n">
        <x:f>IF(F12=0,0,J12/F12)</x:f>
        <x:v>3.9987101767057913</x:v>
      </x:c>
      <x:c r="O12" s="45" t="str">
        <x:v>On Hold</x:v>
      </x:c>
    </x:row>
    <x:row r="13">
      <x:c r="A13" s="59" t="n">
        <x:v>46179</x:v>
      </x:c>
      <x:c r="B13" s="47" t="str">
        <x:v>Marketing Initiative 12</x:v>
      </x:c>
      <x:c r="C13" s="47" t="str">
        <x:v>Referral</x:v>
      </x:c>
      <x:c r="D13" s="47" t="str">
        <x:v>Marketing Lead</x:v>
      </x:c>
      <x:c r="E13" s="63" t="n">
        <x:v>7267</x:v>
      </x:c>
      <x:c r="F13" s="63" t="n">
        <x:v>7373</x:v>
      </x:c>
      <x:c r="G13" s="47" t="n">
        <x:v>40320</x:v>
      </x:c>
      <x:c r="H13" s="47" t="n">
        <x:v>472</x:v>
      </x:c>
      <x:c r="I13" s="47" t="n">
        <x:v>146</x:v>
      </x:c>
      <x:c r="J13" s="63" t="n">
        <x:v>25387</x:v>
      </x:c>
      <x:c r="K13" s="67" t="n">
        <x:f>IF(G13=0,0,H13/G13)</x:f>
        <x:v>0.011706349206349206</x:v>
      </x:c>
      <x:c r="L13" s="71" t="n">
        <x:f>IF(H13=0,0,F13/H13)</x:f>
        <x:v>15.620762711864407</x:v>
      </x:c>
      <x:c r="M13" s="71" t="n">
        <x:f>IF(I13=0,0,F13/I13)</x:f>
        <x:v>50.5</x:v>
      </x:c>
      <x:c r="N13" s="75" t="n">
        <x:f>IF(F13=0,0,J13/F13)</x:f>
        <x:v>3.4432388444323885</x:v>
      </x:c>
      <x:c r="O13" s="48" t="str">
        <x:v>Not Started</x:v>
      </x:c>
    </x:row>
  </x:sheetData>
  <x:conditionalFormatting sqref="N2:N13">
    <x:cfRule type="dataBar" priority="1">
      <x:dataBar>
        <x:cfvo type="min"/>
        <x:cfvo type="max"/>
        <x:color rgb="EF4444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EF4444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Marketing KPI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