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ug Track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<sst xmlns="http://schemas.openxmlformats.org/spreadsheetml/2006/main" count="119" uniqueCount="55">
  <si>
    <t xml:space="preserve">How to Use  —  Issue &amp; Bug Tracker</t>
  </si>
  <si>
    <t xml:space="preserve">by ExcelGuru.io  |  Catch every bug in one list, prioritise by severity, and watch nothing rot.</t>
  </si>
  <si>
    <t xml:space="preserve">What this template does</t>
  </si>
  <si>
    <t xml:space="preserve">Log every issue with a severity, status and assignee. The tracker auto-numbers each bug and counts how long it has been open.</t>
  </si>
  <si>
    <t xml:space="preserve">Sheet 1 — Bug Tracker</t>
  </si>
  <si>
    <t xml:space="preserve">Type a summary and set the severity, reporter and assignee. The ID generates itself as BUG-001, BUG-002 and so on, and 'Days Open' ticks up until you close the issue.</t>
  </si>
  <si>
    <t xml:space="preserve">How the ID and ageing work</t>
  </si>
  <si>
    <t xml:space="preserve">The ID uses ="BUG-"&amp;TEXT(ROW()-3,"000") so it numbers rows automatically, and 'Days Open' is TODAY() minus the reported date, blanking out once an issue is closed.</t>
  </si>
  <si>
    <t xml:space="preserve">Sheet 2 — Dashboard</t>
  </si>
  <si>
    <t xml:space="preserve">See open versus closed counts, how many critical issues are still open, your average resolution time, and the spread by severity and status.</t>
  </si>
  <si>
    <t xml:space="preserve">Make it yours</t>
  </si>
  <si>
    <t xml:space="preserve">Edit severities, statuses and assignees on the Lists tab. Sort by severity then days open to always work the most urgent, longest-festering bug first.</t>
  </si>
  <si>
    <t xml:space="preserve">BUG TRACKER  —  DASHBOARD</t>
  </si>
  <si>
    <t xml:space="preserve">Total Issues</t>
  </si>
  <si>
    <t xml:space="preserve">Open</t>
  </si>
  <si>
    <t xml:space="preserve">Critical Open</t>
  </si>
  <si>
    <t xml:space="preserve">In Testing</t>
  </si>
  <si>
    <t xml:space="preserve">Closed</t>
  </si>
  <si>
    <t xml:space="preserve">Avg Days Open</t>
  </si>
  <si>
    <t xml:space="preserve">By Severity</t>
  </si>
  <si>
    <t xml:space="preserve">By Status</t>
  </si>
  <si>
    <t xml:space="preserve">Severity</t>
  </si>
  <si>
    <t xml:space="preserve">Count</t>
  </si>
  <si>
    <t xml:space="preserve">Status</t>
  </si>
  <si>
    <t xml:space="preserve">Critical</t>
  </si>
  <si>
    <t xml:space="preserve">High</t>
  </si>
  <si>
    <t xml:space="preserve">In Progress</t>
  </si>
  <si>
    <t xml:space="preserve">Medium</t>
  </si>
  <si>
    <t xml:space="preserve">Testing</t>
  </si>
  <si>
    <t xml:space="preserve">Low</t>
  </si>
  <si>
    <t xml:space="preserve">Issue &amp; Bug Tracker — log, prioritise and squash every bug</t>
  </si>
  <si>
    <t xml:space="preserve">ID</t>
  </si>
  <si>
    <t xml:space="preserve">Summary</t>
  </si>
  <si>
    <t xml:space="preserve">Reported By</t>
  </si>
  <si>
    <t xml:space="preserve">Assignee</t>
  </si>
  <si>
    <t xml:space="preserve">Date Reported</t>
  </si>
  <si>
    <t xml:space="preserve">Days Open</t>
  </si>
  <si>
    <t xml:space="preserve">Login fails on Safari</t>
  </si>
  <si>
    <t xml:space="preserve">Priya</t>
  </si>
  <si>
    <t xml:space="preserve">Sam</t>
  </si>
  <si>
    <t xml:space="preserve">Cart total miscalculates</t>
  </si>
  <si>
    <t xml:space="preserve">Alex</t>
  </si>
  <si>
    <t xml:space="preserve">Images slow to load</t>
  </si>
  <si>
    <t xml:space="preserve">Jordan</t>
  </si>
  <si>
    <t xml:space="preserve">Typo on checkout</t>
  </si>
  <si>
    <t xml:space="preserve">Search returns no results</t>
  </si>
  <si>
    <t xml:space="preserve">Email not sending</t>
  </si>
  <si>
    <t xml:space="preserve">Mobile menu overlaps</t>
  </si>
  <si>
    <t xml:space="preserve">Unassigned</t>
  </si>
  <si>
    <t xml:space="preserve">Date format wrong</t>
  </si>
  <si>
    <t xml:space="preserve">Payment timeout</t>
  </si>
  <si>
    <t xml:space="preserve">Profile photo upload</t>
  </si>
  <si>
    <t xml:space="preserve">Filter resets on back</t>
  </si>
  <si>
    <t xml:space="preserve">Export to CSV broken</t>
  </si>
  <si>
    <t xml:space="preserve">Won't Fix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</si>
</sst>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9DEC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Severity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Dashboard!$A$12:$A$15</c:f>
              <c:strCache>
                <c:ptCount val="4"/>
                <c:pt idx="0">
                  <c:v>Critical</c:v>
                </c:pt>
                <c:pt idx="1">
                  <c:v>High</c:v>
                </c:pt>
                <c:pt idx="2">
                  <c:v>Medium</c:v>
                </c:pt>
                <c:pt idx="3">
                  <c:v>Low</c:v>
                </c:pt>
              </c:strCache>
            </c:strRef>
          </c:cat>
          <c:val>
            <c:numRef>
              <c:f>Dashboard!$B$12:$B$15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</c:ser>
        <c:gapWidth val="150"/>
        <c:overlap val="0"/>
        <c:axId val="52171577"/>
        <c:axId val="79617935"/>
      </c:barChart>
      <c:catAx>
        <c:axId val="5217157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9617935"/>
        <c:crosses val="autoZero"/>
        <c:auto val="1"/>
        <c:lblAlgn val="ctr"/>
        <c:lblOffset val="100"/>
        <c:noMultiLvlLbl val="0"/>
      </c:catAx>
      <c:valAx>
        <c:axId val="7961793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217157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Dashboard!$D$12:$D$15</c:f>
              <c:strCache>
                <c:ptCount val="4"/>
                <c:pt idx="0">
                  <c:v>Open</c:v>
                </c:pt>
                <c:pt idx="1">
                  <c:v>In Progress</c:v>
                </c:pt>
                <c:pt idx="2">
                  <c:v>Testing</c:v>
                </c:pt>
                <c:pt idx="3">
                  <c:v>Closed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6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0</xdr:rowOff>
    </xdr:from>
    <xdr:to>
      <xdr:col>3</xdr:col>
      <xdr:colOff>286920</xdr:colOff>
      <xdr:row>28</xdr:row>
      <xdr:rowOff>43200</xdr:rowOff>
    </xdr:to>
    <xdr:graphicFrame>
      <xdr:nvGraphicFramePr>
        <xdr:cNvPr id="0" name="Chart 1"/>
        <xdr:cNvGraphicFramePr/>
      </xdr:nvGraphicFramePr>
      <xdr:xfrm>
        <a:off x="0" y="347652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0</xdr:rowOff>
    </xdr:from>
    <xdr:to>
      <xdr:col>6</xdr:col>
      <xdr:colOff>420120</xdr:colOff>
      <xdr:row>28</xdr:row>
      <xdr:rowOff>43200</xdr:rowOff>
    </xdr:to>
    <xdr:graphicFrame>
      <xdr:nvGraphicFramePr>
        <xdr:cNvPr id="1" name="Chart 2"/>
        <xdr:cNvGraphicFramePr/>
      </xdr:nvGraphicFramePr>
      <xdr:xfrm>
        <a:off x="331272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COUNTA('Bug Tracker'!B4:B43)</f>
        <v>12</v>
      </c>
      <c r="B4" s="7"/>
      <c r="C4" s="7" t="n">
        <f aca="false">COUNTIF('Bug Tracker'!D4:D43,"Open")+COUNTIF('Bug Tracker'!D4:D43,"In Progress")</f>
        <v>8</v>
      </c>
      <c r="D4" s="7"/>
      <c r="E4" s="7" t="n">
        <f aca="false">COUNTIFS('Bug Tracker'!C4:C43,"Critical",'Bug Tracker'!D4:D43,"&lt;&gt;Closed")</f>
        <v>2</v>
      </c>
      <c r="F4" s="7"/>
      <c r="G4" s="7" t="n">
        <f aca="false">COUNTIF('Bug Tracker'!D4:D43,"Testing")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COUNTIF('Bug Tracker'!D4:D43,"Closed")</f>
        <v>2</v>
      </c>
      <c r="B7" s="7"/>
      <c r="C7" s="8" t="n">
        <f aca="false">IFERROR(AVERAGE('Bug Tracker'!H4:H43),0)</f>
        <v>4.6</v>
      </c>
      <c r="D7" s="8"/>
    </row>
    <row r="10" customFormat="false" ht="1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COUNTIF('Bug Tracker'!C4:C43,"Critical")</f>
        <v>3</v>
      </c>
      <c r="D12" s="11" t="s">
        <v>14</v>
      </c>
      <c r="E12" s="11" t="n">
        <f aca="false">COUNTIF('Bug Tracker'!D4:D43,"Open")</f>
        <v>6</v>
      </c>
    </row>
    <row r="13" customFormat="false" ht="15" hidden="false" customHeight="false" outlineLevel="0" collapsed="false">
      <c r="A13" s="11" t="s">
        <v>25</v>
      </c>
      <c r="B13" s="11" t="n">
        <f aca="false">COUNTIF('Bug Tracker'!C4:C43,"High")</f>
        <v>3</v>
      </c>
      <c r="D13" s="11" t="s">
        <v>26</v>
      </c>
      <c r="E13" s="11" t="n">
        <f aca="false">COUNTIF('Bug Tracker'!D4:D43,"In Progress")</f>
        <v>2</v>
      </c>
    </row>
    <row r="14" customFormat="false" ht="15" hidden="false" customHeight="false" outlineLevel="0" collapsed="false">
      <c r="A14" s="11" t="s">
        <v>27</v>
      </c>
      <c r="B14" s="11" t="n">
        <f aca="false">COUNTIF('Bug Tracker'!C4:C43,"Medium")</f>
        <v>3</v>
      </c>
      <c r="D14" s="11" t="s">
        <v>28</v>
      </c>
      <c r="E14" s="11" t="n">
        <f aca="false">COUNTIF('Bug Tracker'!D4:D43,"Testing")</f>
        <v>2</v>
      </c>
    </row>
    <row r="15" customFormat="false" ht="15" hidden="false" customHeight="false" outlineLevel="0" collapsed="false">
      <c r="A15" s="11" t="s">
        <v>29</v>
      </c>
      <c r="B15" s="11" t="n">
        <f aca="false">COUNTIF('Bug Tracker'!C4:C43,"Low")</f>
        <v>3</v>
      </c>
      <c r="D15" s="11" t="s">
        <v>17</v>
      </c>
      <c r="E15" s="11" t="n">
        <f aca="false">COUNTIF('Bug Tracker'!D4:D43,"Closed")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28"/>
    <col collapsed="false" customWidth="true" hidden="false" outlineLevel="0" max="3" min="3" style="0" width="10"/>
    <col collapsed="false" customWidth="true" hidden="false" outlineLevel="0" max="6" min="4" style="0" width="12"/>
    <col collapsed="false" customWidth="true" hidden="false" outlineLevel="0" max="7" min="7" style="0" width="14"/>
    <col collapsed="false" customWidth="true" hidden="false" outlineLevel="0" max="8" min="8" style="0" width="10"/>
  </cols>
  <sheetData>
    <row r="1" customFormat="false" ht="115.65" hidden="false" customHeight="false" outlineLevel="0" collapsed="false">
      <c r="A1" s="12" t="s">
        <v>30</v>
      </c>
    </row>
    <row r="3" customFormat="false" ht="15" hidden="false" customHeight="false" outlineLevel="0" collapsed="false">
      <c r="A3" s="13" t="s">
        <v>31</v>
      </c>
      <c r="B3" s="13" t="s">
        <v>32</v>
      </c>
      <c r="C3" s="13" t="s">
        <v>21</v>
      </c>
      <c r="D3" s="13" t="s">
        <v>23</v>
      </c>
      <c r="E3" s="13" t="s">
        <v>33</v>
      </c>
      <c r="F3" s="13" t="s">
        <v>34</v>
      </c>
      <c r="G3" s="13" t="s">
        <v>35</v>
      </c>
      <c r="H3" s="13" t="s">
        <v>36</v>
      </c>
    </row>
    <row r="4" customFormat="false" ht="15" hidden="false" customHeight="false" outlineLevel="0" collapsed="false">
      <c r="A4" s="14" t="str">
        <f aca="false">IF(B4="","","BUG-"&amp;TEXT(ROW()-3,"000"))</f>
        <v>BUG-001</v>
      </c>
      <c r="B4" s="15" t="s">
        <v>37</v>
      </c>
      <c r="C4" s="16" t="s">
        <v>24</v>
      </c>
      <c r="D4" s="16" t="s">
        <v>17</v>
      </c>
      <c r="E4" s="15" t="s">
        <v>38</v>
      </c>
      <c r="F4" s="15" t="s">
        <v>39</v>
      </c>
      <c r="G4" s="17" t="n">
        <v>46168</v>
      </c>
      <c r="H4" s="18" t="str">
        <f aca="true">IF(OR(G4="",D4="Closed",D4="Won't Fix"),"",TODAY()-G4)</f>
        <v/>
      </c>
    </row>
    <row r="5" customFormat="false" ht="15" hidden="false" customHeight="false" outlineLevel="0" collapsed="false">
      <c r="A5" s="19" t="str">
        <f aca="false">IF(B5="","","BUG-"&amp;TEXT(ROW()-3,"000"))</f>
        <v>BUG-002</v>
      </c>
      <c r="B5" s="15" t="s">
        <v>40</v>
      </c>
      <c r="C5" s="16" t="s">
        <v>25</v>
      </c>
      <c r="D5" s="16" t="s">
        <v>26</v>
      </c>
      <c r="E5" s="15" t="s">
        <v>41</v>
      </c>
      <c r="F5" s="15" t="s">
        <v>39</v>
      </c>
      <c r="G5" s="17" t="n">
        <v>46174</v>
      </c>
      <c r="H5" s="20" t="n">
        <f aca="true">IF(OR(G5="",D5="Closed",D5="Won't Fix"),"",TODAY()-G5)</f>
        <v>12</v>
      </c>
    </row>
    <row r="6" customFormat="false" ht="15" hidden="false" customHeight="false" outlineLevel="0" collapsed="false">
      <c r="A6" s="14" t="str">
        <f aca="false">IF(B6="","","BUG-"&amp;TEXT(ROW()-3,"000"))</f>
        <v>BUG-003</v>
      </c>
      <c r="B6" s="15" t="s">
        <v>42</v>
      </c>
      <c r="C6" s="16" t="s">
        <v>27</v>
      </c>
      <c r="D6" s="16" t="s">
        <v>14</v>
      </c>
      <c r="E6" s="15" t="s">
        <v>38</v>
      </c>
      <c r="F6" s="15" t="s">
        <v>43</v>
      </c>
      <c r="G6" s="17" t="n">
        <v>46177</v>
      </c>
      <c r="H6" s="18" t="n">
        <f aca="true">IF(OR(G6="",D6="Closed",D6="Won't Fix"),"",TODAY()-G6)</f>
        <v>9</v>
      </c>
    </row>
    <row r="7" customFormat="false" ht="15" hidden="false" customHeight="false" outlineLevel="0" collapsed="false">
      <c r="A7" s="19" t="str">
        <f aca="false">IF(B7="","","BUG-"&amp;TEXT(ROW()-3,"000"))</f>
        <v>BUG-004</v>
      </c>
      <c r="B7" s="15" t="s">
        <v>44</v>
      </c>
      <c r="C7" s="16" t="s">
        <v>29</v>
      </c>
      <c r="D7" s="16" t="s">
        <v>17</v>
      </c>
      <c r="E7" s="15" t="s">
        <v>41</v>
      </c>
      <c r="F7" s="15" t="s">
        <v>38</v>
      </c>
      <c r="G7" s="17" t="n">
        <v>46178</v>
      </c>
      <c r="H7" s="20" t="str">
        <f aca="true">IF(OR(G7="",D7="Closed",D7="Won't Fix"),"",TODAY()-G7)</f>
        <v/>
      </c>
    </row>
    <row r="8" customFormat="false" ht="15" hidden="false" customHeight="false" outlineLevel="0" collapsed="false">
      <c r="A8" s="14" t="str">
        <f aca="false">IF(B8="","","BUG-"&amp;TEXT(ROW()-3,"000"))</f>
        <v>BUG-005</v>
      </c>
      <c r="B8" s="15" t="s">
        <v>45</v>
      </c>
      <c r="C8" s="16" t="s">
        <v>25</v>
      </c>
      <c r="D8" s="16" t="s">
        <v>28</v>
      </c>
      <c r="E8" s="15" t="s">
        <v>39</v>
      </c>
      <c r="F8" s="15" t="s">
        <v>43</v>
      </c>
      <c r="G8" s="17" t="n">
        <v>46179</v>
      </c>
      <c r="H8" s="18" t="n">
        <f aca="true">IF(OR(G8="",D8="Closed",D8="Won't Fix"),"",TODAY()-G8)</f>
        <v>7</v>
      </c>
    </row>
    <row r="9" customFormat="false" ht="15" hidden="false" customHeight="false" outlineLevel="0" collapsed="false">
      <c r="A9" s="19" t="str">
        <f aca="false">IF(B9="","","BUG-"&amp;TEXT(ROW()-3,"000"))</f>
        <v>BUG-006</v>
      </c>
      <c r="B9" s="15" t="s">
        <v>46</v>
      </c>
      <c r="C9" s="16" t="s">
        <v>24</v>
      </c>
      <c r="D9" s="16" t="s">
        <v>26</v>
      </c>
      <c r="E9" s="15" t="s">
        <v>38</v>
      </c>
      <c r="F9" s="15" t="s">
        <v>39</v>
      </c>
      <c r="G9" s="17" t="n">
        <v>46181</v>
      </c>
      <c r="H9" s="20" t="n">
        <f aca="true">IF(OR(G9="",D9="Closed",D9="Won't Fix"),"",TODAY()-G9)</f>
        <v>5</v>
      </c>
    </row>
    <row r="10" customFormat="false" ht="15" hidden="false" customHeight="false" outlineLevel="0" collapsed="false">
      <c r="A10" s="14" t="str">
        <f aca="false">IF(B10="","","BUG-"&amp;TEXT(ROW()-3,"000"))</f>
        <v>BUG-007</v>
      </c>
      <c r="B10" s="15" t="s">
        <v>47</v>
      </c>
      <c r="C10" s="16" t="s">
        <v>27</v>
      </c>
      <c r="D10" s="16" t="s">
        <v>14</v>
      </c>
      <c r="E10" s="15" t="s">
        <v>43</v>
      </c>
      <c r="F10" s="15" t="s">
        <v>48</v>
      </c>
      <c r="G10" s="17" t="n">
        <v>46182</v>
      </c>
      <c r="H10" s="18" t="n">
        <f aca="true">IF(OR(G10="",D10="Closed",D10="Won't Fix"),"",TODAY()-G10)</f>
        <v>4</v>
      </c>
    </row>
    <row r="11" customFormat="false" ht="15" hidden="false" customHeight="false" outlineLevel="0" collapsed="false">
      <c r="A11" s="19" t="str">
        <f aca="false">IF(B11="","","BUG-"&amp;TEXT(ROW()-3,"000"))</f>
        <v>BUG-008</v>
      </c>
      <c r="B11" s="15" t="s">
        <v>49</v>
      </c>
      <c r="C11" s="16" t="s">
        <v>29</v>
      </c>
      <c r="D11" s="16" t="s">
        <v>14</v>
      </c>
      <c r="E11" s="15" t="s">
        <v>41</v>
      </c>
      <c r="F11" s="15" t="s">
        <v>43</v>
      </c>
      <c r="G11" s="17" t="n">
        <v>46183</v>
      </c>
      <c r="H11" s="20" t="n">
        <f aca="true">IF(OR(G11="",D11="Closed",D11="Won't Fix"),"",TODAY()-G11)</f>
        <v>3</v>
      </c>
    </row>
    <row r="12" customFormat="false" ht="15" hidden="false" customHeight="false" outlineLevel="0" collapsed="false">
      <c r="A12" s="14" t="str">
        <f aca="false">IF(B12="","","BUG-"&amp;TEXT(ROW()-3,"000"))</f>
        <v>BUG-009</v>
      </c>
      <c r="B12" s="15" t="s">
        <v>50</v>
      </c>
      <c r="C12" s="16" t="s">
        <v>24</v>
      </c>
      <c r="D12" s="16" t="s">
        <v>14</v>
      </c>
      <c r="E12" s="15" t="s">
        <v>39</v>
      </c>
      <c r="F12" s="15" t="s">
        <v>39</v>
      </c>
      <c r="G12" s="17" t="n">
        <v>46184</v>
      </c>
      <c r="H12" s="18" t="n">
        <f aca="true">IF(OR(G12="",D12="Closed",D12="Won't Fix"),"",TODAY()-G12)</f>
        <v>2</v>
      </c>
    </row>
    <row r="13" customFormat="false" ht="15" hidden="false" customHeight="false" outlineLevel="0" collapsed="false">
      <c r="A13" s="19" t="str">
        <f aca="false">IF(B13="","","BUG-"&amp;TEXT(ROW()-3,"000"))</f>
        <v>BUG-010</v>
      </c>
      <c r="B13" s="15" t="s">
        <v>51</v>
      </c>
      <c r="C13" s="16" t="s">
        <v>27</v>
      </c>
      <c r="D13" s="16" t="s">
        <v>28</v>
      </c>
      <c r="E13" s="15" t="s">
        <v>38</v>
      </c>
      <c r="F13" s="15" t="s">
        <v>38</v>
      </c>
      <c r="G13" s="17" t="n">
        <v>46184</v>
      </c>
      <c r="H13" s="20" t="n">
        <f aca="true">IF(OR(G13="",D13="Closed",D13="Won't Fix"),"",TODAY()-G13)</f>
        <v>2</v>
      </c>
    </row>
    <row r="14" customFormat="false" ht="15" hidden="false" customHeight="false" outlineLevel="0" collapsed="false">
      <c r="A14" s="14" t="str">
        <f aca="false">IF(B14="","","BUG-"&amp;TEXT(ROW()-3,"000"))</f>
        <v>BUG-011</v>
      </c>
      <c r="B14" s="15" t="s">
        <v>52</v>
      </c>
      <c r="C14" s="16" t="s">
        <v>29</v>
      </c>
      <c r="D14" s="16" t="s">
        <v>14</v>
      </c>
      <c r="E14" s="15" t="s">
        <v>43</v>
      </c>
      <c r="F14" s="15" t="s">
        <v>48</v>
      </c>
      <c r="G14" s="17" t="n">
        <v>46185</v>
      </c>
      <c r="H14" s="18" t="n">
        <f aca="true">IF(OR(G14="",D14="Closed",D14="Won't Fix"),"",TODAY()-G14)</f>
        <v>1</v>
      </c>
    </row>
    <row r="15" customFormat="false" ht="15" hidden="false" customHeight="false" outlineLevel="0" collapsed="false">
      <c r="A15" s="19" t="str">
        <f aca="false">IF(B15="","","BUG-"&amp;TEXT(ROW()-3,"000"))</f>
        <v>BUG-012</v>
      </c>
      <c r="B15" s="15" t="s">
        <v>53</v>
      </c>
      <c r="C15" s="16" t="s">
        <v>25</v>
      </c>
      <c r="D15" s="16" t="s">
        <v>14</v>
      </c>
      <c r="E15" s="15" t="s">
        <v>41</v>
      </c>
      <c r="F15" s="15" t="s">
        <v>43</v>
      </c>
      <c r="G15" s="17" t="n">
        <v>46185</v>
      </c>
      <c r="H15" s="20" t="n">
        <f aca="true">IF(OR(G15="",D15="Closed",D15="Won't Fix"),"",TODAY()-G15)</f>
        <v>1</v>
      </c>
    </row>
    <row r="16" customFormat="false" ht="15" hidden="false" customHeight="false" outlineLevel="0" collapsed="false">
      <c r="A16" s="14" t="str">
        <f aca="false">IF(B16="","","BUG-"&amp;TEXT(ROW()-3,"000"))</f>
        <v/>
      </c>
      <c r="B16" s="15"/>
      <c r="C16" s="16"/>
      <c r="D16" s="16"/>
      <c r="E16" s="15"/>
      <c r="F16" s="15"/>
      <c r="G16" s="17"/>
      <c r="H16" s="18" t="str">
        <f aca="true">IF(OR(G16="",D16="Closed",D16="Won't Fix"),"",TODAY()-G16)</f>
        <v/>
      </c>
    </row>
    <row r="17" customFormat="false" ht="15" hidden="false" customHeight="false" outlineLevel="0" collapsed="false">
      <c r="A17" s="19" t="str">
        <f aca="false">IF(B17="","","BUG-"&amp;TEXT(ROW()-3,"000"))</f>
        <v/>
      </c>
      <c r="B17" s="15"/>
      <c r="C17" s="16"/>
      <c r="D17" s="16"/>
      <c r="E17" s="15"/>
      <c r="F17" s="15"/>
      <c r="G17" s="17"/>
      <c r="H17" s="20" t="str">
        <f aca="true">IF(OR(G17="",D17="Closed",D17="Won't Fix"),"",TODAY()-G17)</f>
        <v/>
      </c>
    </row>
    <row r="18" customFormat="false" ht="15" hidden="false" customHeight="false" outlineLevel="0" collapsed="false">
      <c r="A18" s="14" t="str">
        <f aca="false">IF(B18="","","BUG-"&amp;TEXT(ROW()-3,"000"))</f>
        <v/>
      </c>
      <c r="B18" s="15"/>
      <c r="C18" s="16"/>
      <c r="D18" s="16"/>
      <c r="E18" s="15"/>
      <c r="F18" s="15"/>
      <c r="G18" s="17"/>
      <c r="H18" s="18" t="str">
        <f aca="true">IF(OR(G18="",D18="Closed",D18="Won't Fix"),"",TODAY()-G18)</f>
        <v/>
      </c>
    </row>
    <row r="19" customFormat="false" ht="15" hidden="false" customHeight="false" outlineLevel="0" collapsed="false">
      <c r="A19" s="19" t="str">
        <f aca="false">IF(B19="","","BUG-"&amp;TEXT(ROW()-3,"000"))</f>
        <v/>
      </c>
      <c r="B19" s="15"/>
      <c r="C19" s="16"/>
      <c r="D19" s="16"/>
      <c r="E19" s="15"/>
      <c r="F19" s="15"/>
      <c r="G19" s="17"/>
      <c r="H19" s="20" t="str">
        <f aca="true">IF(OR(G19="",D19="Closed",D19="Won't Fix"),"",TODAY()-G19)</f>
        <v/>
      </c>
    </row>
    <row r="20" customFormat="false" ht="15" hidden="false" customHeight="false" outlineLevel="0" collapsed="false">
      <c r="A20" s="14" t="str">
        <f aca="false">IF(B20="","","BUG-"&amp;TEXT(ROW()-3,"000"))</f>
        <v/>
      </c>
      <c r="B20" s="15"/>
      <c r="C20" s="16"/>
      <c r="D20" s="16"/>
      <c r="E20" s="15"/>
      <c r="F20" s="15"/>
      <c r="G20" s="17"/>
      <c r="H20" s="18" t="str">
        <f aca="true">IF(OR(G20="",D20="Closed",D20="Won't Fix"),"",TODAY()-G20)</f>
        <v/>
      </c>
    </row>
    <row r="21" customFormat="false" ht="15" hidden="false" customHeight="false" outlineLevel="0" collapsed="false">
      <c r="A21" s="19" t="str">
        <f aca="false">IF(B21="","","BUG-"&amp;TEXT(ROW()-3,"000"))</f>
        <v/>
      </c>
      <c r="B21" s="15"/>
      <c r="C21" s="16"/>
      <c r="D21" s="16"/>
      <c r="E21" s="15"/>
      <c r="F21" s="15"/>
      <c r="G21" s="17"/>
      <c r="H21" s="20" t="str">
        <f aca="true">IF(OR(G21="",D21="Closed",D21="Won't Fix"),"",TODAY()-G21)</f>
        <v/>
      </c>
    </row>
    <row r="22" customFormat="false" ht="15" hidden="false" customHeight="false" outlineLevel="0" collapsed="false">
      <c r="A22" s="14" t="str">
        <f aca="false">IF(B22="","","BUG-"&amp;TEXT(ROW()-3,"000"))</f>
        <v/>
      </c>
      <c r="B22" s="15"/>
      <c r="C22" s="16"/>
      <c r="D22" s="16"/>
      <c r="E22" s="15"/>
      <c r="F22" s="15"/>
      <c r="G22" s="17"/>
      <c r="H22" s="18" t="str">
        <f aca="true">IF(OR(G22="",D22="Closed",D22="Won't Fix"),"",TODAY()-G22)</f>
        <v/>
      </c>
    </row>
    <row r="23" customFormat="false" ht="15" hidden="false" customHeight="false" outlineLevel="0" collapsed="false">
      <c r="A23" s="19" t="str">
        <f aca="false">IF(B23="","","BUG-"&amp;TEXT(ROW()-3,"000"))</f>
        <v/>
      </c>
      <c r="B23" s="15"/>
      <c r="C23" s="16"/>
      <c r="D23" s="16"/>
      <c r="E23" s="15"/>
      <c r="F23" s="15"/>
      <c r="G23" s="17"/>
      <c r="H23" s="20" t="str">
        <f aca="true">IF(OR(G23="",D23="Closed",D23="Won't Fix"),"",TODAY()-G23)</f>
        <v/>
      </c>
    </row>
    <row r="24" customFormat="false" ht="15" hidden="false" customHeight="false" outlineLevel="0" collapsed="false">
      <c r="A24" s="14" t="str">
        <f aca="false">IF(B24="","","BUG-"&amp;TEXT(ROW()-3,"000"))</f>
        <v/>
      </c>
      <c r="B24" s="15"/>
      <c r="C24" s="16"/>
      <c r="D24" s="16"/>
      <c r="E24" s="15"/>
      <c r="F24" s="15"/>
      <c r="G24" s="17"/>
      <c r="H24" s="18" t="str">
        <f aca="true">IF(OR(G24="",D24="Closed",D24="Won't Fix"),"",TODAY()-G24)</f>
        <v/>
      </c>
    </row>
    <row r="25" customFormat="false" ht="15" hidden="false" customHeight="false" outlineLevel="0" collapsed="false">
      <c r="A25" s="19" t="str">
        <f aca="false">IF(B25="","","BUG-"&amp;TEXT(ROW()-3,"000"))</f>
        <v/>
      </c>
      <c r="B25" s="15"/>
      <c r="C25" s="16"/>
      <c r="D25" s="16"/>
      <c r="E25" s="15"/>
      <c r="F25" s="15"/>
      <c r="G25" s="17"/>
      <c r="H25" s="20" t="str">
        <f aca="true">IF(OR(G25="",D25="Closed",D25="Won't Fix"),"",TODAY()-G25)</f>
        <v/>
      </c>
    </row>
    <row r="26" customFormat="false" ht="15" hidden="false" customHeight="false" outlineLevel="0" collapsed="false">
      <c r="A26" s="14" t="str">
        <f aca="false">IF(B26="","","BUG-"&amp;TEXT(ROW()-3,"000"))</f>
        <v/>
      </c>
      <c r="B26" s="15"/>
      <c r="C26" s="16"/>
      <c r="D26" s="16"/>
      <c r="E26" s="15"/>
      <c r="F26" s="15"/>
      <c r="G26" s="17"/>
      <c r="H26" s="18" t="str">
        <f aca="true">IF(OR(G26="",D26="Closed",D26="Won't Fix"),"",TODAY()-G26)</f>
        <v/>
      </c>
    </row>
    <row r="27" customFormat="false" ht="15" hidden="false" customHeight="false" outlineLevel="0" collapsed="false">
      <c r="A27" s="19" t="str">
        <f aca="false">IF(B27="","","BUG-"&amp;TEXT(ROW()-3,"000"))</f>
        <v/>
      </c>
      <c r="B27" s="15"/>
      <c r="C27" s="16"/>
      <c r="D27" s="16"/>
      <c r="E27" s="15"/>
      <c r="F27" s="15"/>
      <c r="G27" s="17"/>
      <c r="H27" s="20" t="str">
        <f aca="true">IF(OR(G27="",D27="Closed",D27="Won't Fix"),"",TODAY()-G27)</f>
        <v/>
      </c>
    </row>
    <row r="28" customFormat="false" ht="15" hidden="false" customHeight="false" outlineLevel="0" collapsed="false">
      <c r="A28" s="14" t="str">
        <f aca="false">IF(B28="","","BUG-"&amp;TEXT(ROW()-3,"000"))</f>
        <v/>
      </c>
      <c r="B28" s="15"/>
      <c r="C28" s="16"/>
      <c r="D28" s="16"/>
      <c r="E28" s="15"/>
      <c r="F28" s="15"/>
      <c r="G28" s="17"/>
      <c r="H28" s="18" t="str">
        <f aca="true">IF(OR(G28="",D28="Closed",D28="Won't Fix"),"",TODAY()-G28)</f>
        <v/>
      </c>
    </row>
    <row r="29" customFormat="false" ht="15" hidden="false" customHeight="false" outlineLevel="0" collapsed="false">
      <c r="A29" s="19" t="str">
        <f aca="false">IF(B29="","","BUG-"&amp;TEXT(ROW()-3,"000"))</f>
        <v/>
      </c>
      <c r="B29" s="15"/>
      <c r="C29" s="16"/>
      <c r="D29" s="16"/>
      <c r="E29" s="15"/>
      <c r="F29" s="15"/>
      <c r="G29" s="17"/>
      <c r="H29" s="20" t="str">
        <f aca="true">IF(OR(G29="",D29="Closed",D29="Won't Fix"),"",TODAY()-G29)</f>
        <v/>
      </c>
    </row>
    <row r="30" customFormat="false" ht="15" hidden="false" customHeight="false" outlineLevel="0" collapsed="false">
      <c r="A30" s="14" t="str">
        <f aca="false">IF(B30="","","BUG-"&amp;TEXT(ROW()-3,"000"))</f>
        <v/>
      </c>
      <c r="B30" s="15"/>
      <c r="C30" s="16"/>
      <c r="D30" s="16"/>
      <c r="E30" s="15"/>
      <c r="F30" s="15"/>
      <c r="G30" s="17"/>
      <c r="H30" s="18" t="str">
        <f aca="true">IF(OR(G30="",D30="Closed",D30="Won't Fix"),"",TODAY()-G30)</f>
        <v/>
      </c>
    </row>
    <row r="31" customFormat="false" ht="15" hidden="false" customHeight="false" outlineLevel="0" collapsed="false">
      <c r="A31" s="19" t="str">
        <f aca="false">IF(B31="","","BUG-"&amp;TEXT(ROW()-3,"000"))</f>
        <v/>
      </c>
      <c r="B31" s="15"/>
      <c r="C31" s="16"/>
      <c r="D31" s="16"/>
      <c r="E31" s="15"/>
      <c r="F31" s="15"/>
      <c r="G31" s="17"/>
      <c r="H31" s="20" t="str">
        <f aca="true">IF(OR(G31="",D31="Closed",D31="Won't Fix"),"",TODAY()-G31)</f>
        <v/>
      </c>
    </row>
    <row r="32" customFormat="false" ht="15" hidden="false" customHeight="false" outlineLevel="0" collapsed="false">
      <c r="A32" s="14" t="str">
        <f aca="false">IF(B32="","","BUG-"&amp;TEXT(ROW()-3,"000"))</f>
        <v/>
      </c>
      <c r="B32" s="15"/>
      <c r="C32" s="16"/>
      <c r="D32" s="16"/>
      <c r="E32" s="15"/>
      <c r="F32" s="15"/>
      <c r="G32" s="17"/>
      <c r="H32" s="18" t="str">
        <f aca="true">IF(OR(G32="",D32="Closed",D32="Won't Fix"),"",TODAY()-G32)</f>
        <v/>
      </c>
    </row>
    <row r="33" customFormat="false" ht="15" hidden="false" customHeight="false" outlineLevel="0" collapsed="false">
      <c r="A33" s="19" t="str">
        <f aca="false">IF(B33="","","BUG-"&amp;TEXT(ROW()-3,"000"))</f>
        <v/>
      </c>
      <c r="B33" s="15"/>
      <c r="C33" s="16"/>
      <c r="D33" s="16"/>
      <c r="E33" s="15"/>
      <c r="F33" s="15"/>
      <c r="G33" s="17"/>
      <c r="H33" s="20" t="str">
        <f aca="true">IF(OR(G33="",D33="Closed",D33="Won't Fix"),"",TODAY()-G33)</f>
        <v/>
      </c>
    </row>
    <row r="34" customFormat="false" ht="15" hidden="false" customHeight="false" outlineLevel="0" collapsed="false">
      <c r="A34" s="14" t="str">
        <f aca="false">IF(B34="","","BUG-"&amp;TEXT(ROW()-3,"000"))</f>
        <v/>
      </c>
      <c r="B34" s="15"/>
      <c r="C34" s="16"/>
      <c r="D34" s="16"/>
      <c r="E34" s="15"/>
      <c r="F34" s="15"/>
      <c r="G34" s="17"/>
      <c r="H34" s="18" t="str">
        <f aca="true">IF(OR(G34="",D34="Closed",D34="Won't Fix"),"",TODAY()-G34)</f>
        <v/>
      </c>
    </row>
    <row r="35" customFormat="false" ht="15" hidden="false" customHeight="false" outlineLevel="0" collapsed="false">
      <c r="A35" s="19" t="str">
        <f aca="false">IF(B35="","","BUG-"&amp;TEXT(ROW()-3,"000"))</f>
        <v/>
      </c>
      <c r="B35" s="15"/>
      <c r="C35" s="16"/>
      <c r="D35" s="16"/>
      <c r="E35" s="15"/>
      <c r="F35" s="15"/>
      <c r="G35" s="17"/>
      <c r="H35" s="20" t="str">
        <f aca="true">IF(OR(G35="",D35="Closed",D35="Won't Fix"),"",TODAY()-G35)</f>
        <v/>
      </c>
    </row>
    <row r="36" customFormat="false" ht="15" hidden="false" customHeight="false" outlineLevel="0" collapsed="false">
      <c r="A36" s="14" t="str">
        <f aca="false">IF(B36="","","BUG-"&amp;TEXT(ROW()-3,"000"))</f>
        <v/>
      </c>
      <c r="B36" s="15"/>
      <c r="C36" s="16"/>
      <c r="D36" s="16"/>
      <c r="E36" s="15"/>
      <c r="F36" s="15"/>
      <c r="G36" s="17"/>
      <c r="H36" s="18" t="str">
        <f aca="true">IF(OR(G36="",D36="Closed",D36="Won't Fix"),"",TODAY()-G36)</f>
        <v/>
      </c>
    </row>
    <row r="37" customFormat="false" ht="15" hidden="false" customHeight="false" outlineLevel="0" collapsed="false">
      <c r="A37" s="19" t="str">
        <f aca="false">IF(B37="","","BUG-"&amp;TEXT(ROW()-3,"000"))</f>
        <v/>
      </c>
      <c r="B37" s="15"/>
      <c r="C37" s="16"/>
      <c r="D37" s="16"/>
      <c r="E37" s="15"/>
      <c r="F37" s="15"/>
      <c r="G37" s="17"/>
      <c r="H37" s="20" t="str">
        <f aca="true">IF(OR(G37="",D37="Closed",D37="Won't Fix"),"",TODAY()-G37)</f>
        <v/>
      </c>
    </row>
    <row r="38" customFormat="false" ht="15" hidden="false" customHeight="false" outlineLevel="0" collapsed="false">
      <c r="A38" s="14" t="str">
        <f aca="false">IF(B38="","","BUG-"&amp;TEXT(ROW()-3,"000"))</f>
        <v/>
      </c>
      <c r="B38" s="15"/>
      <c r="C38" s="16"/>
      <c r="D38" s="16"/>
      <c r="E38" s="15"/>
      <c r="F38" s="15"/>
      <c r="G38" s="17"/>
      <c r="H38" s="18" t="str">
        <f aca="true">IF(OR(G38="",D38="Closed",D38="Won't Fix"),"",TODAY()-G38)</f>
        <v/>
      </c>
    </row>
    <row r="39" customFormat="false" ht="15" hidden="false" customHeight="false" outlineLevel="0" collapsed="false">
      <c r="A39" s="19" t="str">
        <f aca="false">IF(B39="","","BUG-"&amp;TEXT(ROW()-3,"000"))</f>
        <v/>
      </c>
      <c r="B39" s="15"/>
      <c r="C39" s="16"/>
      <c r="D39" s="16"/>
      <c r="E39" s="15"/>
      <c r="F39" s="15"/>
      <c r="G39" s="17"/>
      <c r="H39" s="20" t="str">
        <f aca="true">IF(OR(G39="",D39="Closed",D39="Won't Fix"),"",TODAY()-G39)</f>
        <v/>
      </c>
    </row>
    <row r="40" customFormat="false" ht="15" hidden="false" customHeight="false" outlineLevel="0" collapsed="false">
      <c r="A40" s="14" t="str">
        <f aca="false">IF(B40="","","BUG-"&amp;TEXT(ROW()-3,"000"))</f>
        <v/>
      </c>
      <c r="B40" s="15"/>
      <c r="C40" s="16"/>
      <c r="D40" s="16"/>
      <c r="E40" s="15"/>
      <c r="F40" s="15"/>
      <c r="G40" s="17"/>
      <c r="H40" s="18" t="str">
        <f aca="true">IF(OR(G40="",D40="Closed",D40="Won't Fix"),"",TODAY()-G40)</f>
        <v/>
      </c>
    </row>
    <row r="41" customFormat="false" ht="15" hidden="false" customHeight="false" outlineLevel="0" collapsed="false">
      <c r="A41" s="19" t="str">
        <f aca="false">IF(B41="","","BUG-"&amp;TEXT(ROW()-3,"000"))</f>
        <v/>
      </c>
      <c r="B41" s="15"/>
      <c r="C41" s="16"/>
      <c r="D41" s="16"/>
      <c r="E41" s="15"/>
      <c r="F41" s="15"/>
      <c r="G41" s="17"/>
      <c r="H41" s="20" t="str">
        <f aca="true">IF(OR(G41="",D41="Closed",D41="Won't Fix"),"",TODAY()-G41)</f>
        <v/>
      </c>
    </row>
    <row r="42" customFormat="false" ht="15" hidden="false" customHeight="false" outlineLevel="0" collapsed="false">
      <c r="A42" s="14" t="str">
        <f aca="false">IF(B42="","","BUG-"&amp;TEXT(ROW()-3,"000"))</f>
        <v/>
      </c>
      <c r="B42" s="15"/>
      <c r="C42" s="16"/>
      <c r="D42" s="16"/>
      <c r="E42" s="15"/>
      <c r="F42" s="15"/>
      <c r="G42" s="17"/>
      <c r="H42" s="18" t="str">
        <f aca="true">IF(OR(G42="",D42="Closed",D42="Won't Fix"),"",TODAY()-G42)</f>
        <v/>
      </c>
    </row>
    <row r="43" customFormat="false" ht="15" hidden="false" customHeight="false" outlineLevel="0" collapsed="false">
      <c r="A43" s="19" t="str">
        <f aca="false">IF(B43="","","BUG-"&amp;TEXT(ROW()-3,"000"))</f>
        <v/>
      </c>
      <c r="B43" s="15"/>
      <c r="C43" s="16"/>
      <c r="D43" s="16"/>
      <c r="E43" s="15"/>
      <c r="F43" s="15"/>
      <c r="G43" s="17"/>
      <c r="H43" s="20" t="str">
        <f aca="true">IF(OR(G43="",D43="Closed",D43="Won't Fix"),"",TODAY()-G43)</f>
        <v/>
      </c>
    </row>
  </sheetData>
  <conditionalFormatting sqref="C4:C43">
    <cfRule type="cellIs" priority="2" operator="equal" aboveAverage="0" equalAverage="0" bottom="0" percent="0" rank="0" text="" dxfId="0">
      <formula>"Critical"</formula>
    </cfRule>
    <cfRule type="cellIs" priority="3" operator="equal" aboveAverage="0" equalAverage="0" bottom="0" percent="0" rank="0" text="" dxfId="1">
      <formula>"High"</formula>
    </cfRule>
  </conditionalFormatting>
  <conditionalFormatting sqref="D4:D43">
    <cfRule type="cellIs" priority="4" operator="equal" aboveAverage="0" equalAverage="0" bottom="0" percent="0" rank="0" text="" dxfId="2">
      <formula>"Closed"</formula>
    </cfRule>
    <cfRule type="cellIs" priority="5" operator="equal" aboveAverage="0" equalAverage="0" bottom="0" percent="0" rank="0" text="" dxfId="1">
      <formula>"In Progress"</formula>
    </cfRule>
    <cfRule type="cellIs" priority="6" operator="equal" aboveAverage="0" equalAverage="0" bottom="0" percent="0" rank="0" text="" dxfId="3">
      <formula>"Open"</formula>
    </cfRule>
  </conditionalFormatting>
  <dataValidations count="4">
    <dataValidation allowBlank="true" errorStyle="stop" operator="between" showDropDown="false" showErrorMessage="false" showInputMessage="false" sqref="C4:C43" type="list">
      <formula1>Lists!$A$4:$A$7</formula1>
      <formula2>0</formula2>
    </dataValidation>
    <dataValidation allowBlank="true" errorStyle="stop" operator="between" showDropDown="false" showErrorMessage="false" showInputMessage="false" sqref="D4:D43" type="list">
      <formula1>Lists!$B$4:$B$8</formula1>
      <formula2>0</formula2>
    </dataValidation>
    <dataValidation allowBlank="true" errorStyle="stop" operator="between" showDropDown="false" showErrorMessage="false" showInputMessage="false" sqref="E4:E43" type="list">
      <formula1>Lists!$C$4:$C$8</formula1>
      <formula2>0</formula2>
    </dataValidation>
    <dataValidation allowBlank="true" errorStyle="stop" operator="between" showDropDown="false" showErrorMessage="false" showInputMessage="false" sqref="F4:F43" type="list">
      <formula1>Lists!$C$4:$C$8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C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2"/>
  </cols>
  <sheetData>
    <row r="3" customFormat="false" ht="15" hidden="false" customHeight="false" outlineLevel="0" collapsed="false">
      <c r="A3" s="21" t="s">
        <v>21</v>
      </c>
      <c r="B3" s="21" t="s">
        <v>23</v>
      </c>
      <c r="C3" s="21" t="s">
        <v>34</v>
      </c>
    </row>
    <row r="4" customFormat="false" ht="15" hidden="false" customHeight="false" outlineLevel="0" collapsed="false">
      <c r="A4" s="0" t="s">
        <v>24</v>
      </c>
      <c r="B4" s="0" t="s">
        <v>14</v>
      </c>
      <c r="C4" s="0" t="s">
        <v>39</v>
      </c>
    </row>
    <row r="5" customFormat="false" ht="15" hidden="false" customHeight="false" outlineLevel="0" collapsed="false">
      <c r="A5" s="0" t="s">
        <v>25</v>
      </c>
      <c r="B5" s="0" t="s">
        <v>26</v>
      </c>
      <c r="C5" s="0" t="s">
        <v>43</v>
      </c>
    </row>
    <row r="6" customFormat="false" ht="15" hidden="false" customHeight="false" outlineLevel="0" collapsed="false">
      <c r="A6" s="0" t="s">
        <v>27</v>
      </c>
      <c r="B6" s="0" t="s">
        <v>28</v>
      </c>
      <c r="C6" s="0" t="s">
        <v>38</v>
      </c>
    </row>
    <row r="7" customFormat="false" ht="15" hidden="false" customHeight="false" outlineLevel="0" collapsed="false">
      <c r="A7" s="0" t="s">
        <v>29</v>
      </c>
      <c r="B7" s="0" t="s">
        <v>17</v>
      </c>
      <c r="C7" s="0" t="s">
        <v>41</v>
      </c>
    </row>
    <row r="8" customFormat="false" ht="15" hidden="false" customHeight="false" outlineLevel="0" collapsed="false">
      <c r="B8" s="0" t="s">
        <v>54</v>
      </c>
      <c r="C8" s="0" t="s">
        <v>48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