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Employee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<sst xmlns="http://schemas.openxmlformats.org/spreadsheetml/2006/main" count="202" uniqueCount="115">
  <si>
    <t xml:space="preserve">How to Use  —  Employee Database</t>
  </si>
  <si>
    <t xml:space="preserve">by ExcelGuru.io  |  Keep every staff record accurate, searchable and in one place.</t>
  </si>
  <si>
    <t xml:space="preserve">What this template does</t>
  </si>
  <si>
    <t xml:space="preserve">Hold a complete record for every employee, from contact details to start date, and calculate tenure automatically.</t>
  </si>
  <si>
    <t xml:space="preserve">Sheet 1 — Employees</t>
  </si>
  <si>
    <t xml:space="preserve">Enter each person's details in the amber columns, including department, job title, type and start date. Tenure calculates from today's date.</t>
  </si>
  <si>
    <t xml:space="preserve">Sheet 2 — Dashboard</t>
  </si>
  <si>
    <t xml:space="preserve">See total and active headcount, average tenure, and a breakdown by department and employment type.</t>
  </si>
  <si>
    <t xml:space="preserve">Colour guide</t>
  </si>
  <si>
    <t xml:space="preserve">Green marks Active staff, amber marks On Leave, and red marks Terminated. Keep the status current for accurate counts.</t>
  </si>
  <si>
    <t xml:space="preserve">Tips</t>
  </si>
  <si>
    <t xml:space="preserve">Use consistent employee IDs across all your HR sheets. Review the department chart when planning hiring or restructures.</t>
  </si>
  <si>
    <t xml:space="preserve">EMPLOYEE DATABASE  —  DASHBOARD</t>
  </si>
  <si>
    <t xml:space="preserve">Total Employees</t>
  </si>
  <si>
    <t xml:space="preserve">Active</t>
  </si>
  <si>
    <t xml:space="preserve">On Leave</t>
  </si>
  <si>
    <t xml:space="preserve">Full-time</t>
  </si>
  <si>
    <t xml:space="preserve">Avg Tenure (yrs)</t>
  </si>
  <si>
    <t xml:space="preserve">Contractors</t>
  </si>
  <si>
    <t xml:space="preserve">Headcount by Department</t>
  </si>
  <si>
    <t xml:space="preserve">Employment Type</t>
  </si>
  <si>
    <t xml:space="preserve">Department</t>
  </si>
  <si>
    <t xml:space="preserve">Count</t>
  </si>
  <si>
    <t xml:space="preserve">Type</t>
  </si>
  <si>
    <t xml:space="preserve">Sales</t>
  </si>
  <si>
    <t xml:space="preserve">Engineering</t>
  </si>
  <si>
    <t xml:space="preserve">Part-time</t>
  </si>
  <si>
    <t xml:space="preserve">Operations</t>
  </si>
  <si>
    <t xml:space="preserve">Contract</t>
  </si>
  <si>
    <t xml:space="preserve">Finance</t>
  </si>
  <si>
    <t xml:space="preserve">HR</t>
  </si>
  <si>
    <t xml:space="preserve">Marketing</t>
  </si>
  <si>
    <t xml:space="preserve">Employee Database — your single source of truth for staff records</t>
  </si>
  <si>
    <t xml:space="preserve">Emp ID</t>
  </si>
  <si>
    <t xml:space="preserve">Full Name</t>
  </si>
  <si>
    <t xml:space="preserve">Job Title</t>
  </si>
  <si>
    <t xml:space="preserve">Email</t>
  </si>
  <si>
    <t xml:space="preserve">Location</t>
  </si>
  <si>
    <t xml:space="preserve">Start Date</t>
  </si>
  <si>
    <t xml:space="preserve">Status</t>
  </si>
  <si>
    <t xml:space="preserve">Tenure (yrs)</t>
  </si>
  <si>
    <t xml:space="preserve">Manager</t>
  </si>
  <si>
    <t xml:space="preserve">E-001</t>
  </si>
  <si>
    <t xml:space="preserve">Sarah Mitchell</t>
  </si>
  <si>
    <t xml:space="preserve">Sales Director</t>
  </si>
  <si>
    <t xml:space="preserve">s.mitchell@co.test</t>
  </si>
  <si>
    <t xml:space="preserve">HQ</t>
  </si>
  <si>
    <t xml:space="preserve">R. Owens</t>
  </si>
  <si>
    <t xml:space="preserve">E-002</t>
  </si>
  <si>
    <t xml:space="preserve">James Park</t>
  </si>
  <si>
    <t xml:space="preserve">Lead Engineer</t>
  </si>
  <si>
    <t xml:space="preserve">j.park@co.test</t>
  </si>
  <si>
    <t xml:space="preserve">T. Vance</t>
  </si>
  <si>
    <t xml:space="preserve">E-003</t>
  </si>
  <si>
    <t xml:space="preserve">Aisha Khan</t>
  </si>
  <si>
    <t xml:space="preserve">HR Manager</t>
  </si>
  <si>
    <t xml:space="preserve">a.khan@co.test</t>
  </si>
  <si>
    <t xml:space="preserve">E-004</t>
  </si>
  <si>
    <t xml:space="preserve">Diego Lopez</t>
  </si>
  <si>
    <t xml:space="preserve">Ops Coordinator</t>
  </si>
  <si>
    <t xml:space="preserve">d.lopez@co.test</t>
  </si>
  <si>
    <t xml:space="preserve">Branch-1</t>
  </si>
  <si>
    <t xml:space="preserve">M. Cole</t>
  </si>
  <si>
    <t xml:space="preserve">E-005</t>
  </si>
  <si>
    <t xml:space="preserve">Emma Wright</t>
  </si>
  <si>
    <t xml:space="preserve">Content Lead</t>
  </si>
  <si>
    <t xml:space="preserve">e.wright@co.test</t>
  </si>
  <si>
    <t xml:space="preserve">Remote</t>
  </si>
  <si>
    <t xml:space="preserve">S. Mitchell</t>
  </si>
  <si>
    <t xml:space="preserve">E-006</t>
  </si>
  <si>
    <t xml:space="preserve">Liam Chen</t>
  </si>
  <si>
    <t xml:space="preserve">Backend Dev</t>
  </si>
  <si>
    <t xml:space="preserve">l.chen@co.test</t>
  </si>
  <si>
    <t xml:space="preserve">J. Park</t>
  </si>
  <si>
    <t xml:space="preserve">E-007</t>
  </si>
  <si>
    <t xml:space="preserve">Nadia Haq</t>
  </si>
  <si>
    <t xml:space="preserve">Accountant</t>
  </si>
  <si>
    <t xml:space="preserve">n.haq@co.test</t>
  </si>
  <si>
    <t xml:space="preserve">F. Reed</t>
  </si>
  <si>
    <t xml:space="preserve">E-008</t>
  </si>
  <si>
    <t xml:space="preserve">Tom Vance</t>
  </si>
  <si>
    <t xml:space="preserve">Eng Director</t>
  </si>
  <si>
    <t xml:space="preserve">t.vance@co.test</t>
  </si>
  <si>
    <t xml:space="preserve">E-009</t>
  </si>
  <si>
    <t xml:space="preserve">Grace Lee</t>
  </si>
  <si>
    <t xml:space="preserve">Account Exec</t>
  </si>
  <si>
    <t xml:space="preserve">g.lee@co.test</t>
  </si>
  <si>
    <t xml:space="preserve">Branch-2</t>
  </si>
  <si>
    <t xml:space="preserve">E-010</t>
  </si>
  <si>
    <t xml:space="preserve">Omar Said</t>
  </si>
  <si>
    <t xml:space="preserve">Warehouse Lead</t>
  </si>
  <si>
    <t xml:space="preserve">o.said@co.test</t>
  </si>
  <si>
    <t xml:space="preserve">E-011</t>
  </si>
  <si>
    <t xml:space="preserve">Chloe Adams</t>
  </si>
  <si>
    <t xml:space="preserve">Designer</t>
  </si>
  <si>
    <t xml:space="preserve">c.adams@co.test</t>
  </si>
  <si>
    <t xml:space="preserve">E. Wright</t>
  </si>
  <si>
    <t xml:space="preserve">E-012</t>
  </si>
  <si>
    <t xml:space="preserve">Ben Foster</t>
  </si>
  <si>
    <t xml:space="preserve">SDR</t>
  </si>
  <si>
    <t xml:space="preserve">b.foster@co.test</t>
  </si>
  <si>
    <t xml:space="preserve">E-013</t>
  </si>
  <si>
    <t xml:space="preserve">Priya Nair</t>
  </si>
  <si>
    <t xml:space="preserve">QA Engineer</t>
  </si>
  <si>
    <t xml:space="preserve">p.nair@co.test</t>
  </si>
  <si>
    <t xml:space="preserve">E-014</t>
  </si>
  <si>
    <t xml:space="preserve">Mark Cole</t>
  </si>
  <si>
    <t xml:space="preserve">Ops Manager</t>
  </si>
  <si>
    <t xml:space="preserve">m.cole@co.test</t>
  </si>
  <si>
    <t xml:space="preserve">E-015</t>
  </si>
  <si>
    <t xml:space="preserve">Hannah Boyd</t>
  </si>
  <si>
    <t xml:space="preserve">Analyst</t>
  </si>
  <si>
    <t xml:space="preserve">h.boyd@co.test</t>
  </si>
  <si>
    <t xml:space="preserve">Dropdown Lists</t>
  </si>
  <si>
    <t xml:space="preserve">Terminated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</si>
</sst>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Headcount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gapWidth val="150"/>
        <c:overlap val="0"/>
        <c:axId val="47307859"/>
        <c:axId val="26028347"/>
      </c:barChart>
      <c:catAx>
        <c:axId val="473078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6028347"/>
        <c:crosses val="autoZero"/>
        <c:auto val="1"/>
        <c:lblAlgn val="ctr"/>
        <c:lblOffset val="100"/>
        <c:noMultiLvlLbl val="0"/>
      </c:catAx>
      <c:valAx>
        <c:axId val="2602834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730785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Employment Type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Dashboard!$D$12:$D$14</c:f>
              <c:strCache>
                <c:ptCount val="3"/>
                <c:pt idx="0">
                  <c:v>Full-time</c:v>
                </c:pt>
                <c:pt idx="1">
                  <c:v>Part-time</c:v>
                </c:pt>
                <c:pt idx="2">
                  <c:v>Contract</c:v>
                </c:pt>
              </c:strCache>
            </c:strRef>
          </c:cat>
          <c:val>
            <c:numRef>
              <c:f>Dashboard!$E$12:$E$14</c:f>
              <c:numCache>
                <c:formatCode>General</c:formatCode>
                <c:ptCount val="3"/>
                <c:pt idx="0">
                  <c:v>13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16</xdr:row>
      <xdr:rowOff>39960</xdr:rowOff>
    </xdr:from>
    <xdr:to>
      <xdr:col>3</xdr:col>
      <xdr:colOff>286920</xdr:colOff>
      <xdr:row>29</xdr:row>
      <xdr:rowOff>83160</xdr:rowOff>
    </xdr:to>
    <xdr:graphicFrame>
      <xdr:nvGraphicFramePr>
        <xdr:cNvPr id="0" name="Chart 1"/>
        <xdr:cNvGraphicFramePr/>
      </xdr:nvGraphicFramePr>
      <xdr:xfrm>
        <a:off x="0" y="38577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16</xdr:row>
      <xdr:rowOff>39960</xdr:rowOff>
    </xdr:from>
    <xdr:to>
      <xdr:col>6</xdr:col>
      <xdr:colOff>420120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331272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COUNTA(Employees!B4:B53)</f>
        <v>15</v>
      </c>
      <c r="B4" s="7"/>
      <c r="C4" s="7" t="n">
        <f aca="false">COUNTIF(Employees!I4:I53,"Active")</f>
        <v>14</v>
      </c>
      <c r="D4" s="7"/>
      <c r="E4" s="7" t="n">
        <f aca="false">COUNTIF(Employees!I4:I53,"On Leave")</f>
        <v>1</v>
      </c>
      <c r="F4" s="7"/>
      <c r="G4" s="7" t="n">
        <f aca="false">COUNTIF(Employees!G4:G53,"Full-time")</f>
        <v>13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IFERROR(AVERAGEIF(Employees!J4:J53,"&gt;0"),0)</f>
        <v>2.94666666666667</v>
      </c>
      <c r="B7" s="8"/>
      <c r="C7" s="7" t="n">
        <f aca="false">COUNTIF(Employees!G4:G53,"Contract")</f>
        <v>1</v>
      </c>
      <c r="D7" s="7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COUNTIF(Employees!C4:C53,"Sales")</f>
        <v>3</v>
      </c>
      <c r="D12" s="11" t="s">
        <v>16</v>
      </c>
      <c r="E12" s="11" t="n">
        <f aca="false">COUNTIF(Employees!G4:G53,"Full-time")</f>
        <v>13</v>
      </c>
    </row>
    <row r="13" customFormat="false" ht="15" hidden="false" customHeight="false" outlineLevel="0" collapsed="false">
      <c r="A13" s="11" t="s">
        <v>25</v>
      </c>
      <c r="B13" s="11" t="n">
        <f aca="false">COUNTIF(Employees!C4:C53,"Engineering")</f>
        <v>4</v>
      </c>
      <c r="D13" s="11" t="s">
        <v>26</v>
      </c>
      <c r="E13" s="11" t="n">
        <f aca="false">COUNTIF(Employees!G4:G53,"Part-time")</f>
        <v>1</v>
      </c>
    </row>
    <row r="14" customFormat="false" ht="15" hidden="false" customHeight="false" outlineLevel="0" collapsed="false">
      <c r="A14" s="11" t="s">
        <v>27</v>
      </c>
      <c r="B14" s="11" t="n">
        <f aca="false">COUNTIF(Employees!C4:C53,"Operations")</f>
        <v>3</v>
      </c>
      <c r="D14" s="11" t="s">
        <v>28</v>
      </c>
      <c r="E14" s="11" t="n">
        <f aca="false">COUNTIF(Employees!G4:G53,"Contract")</f>
        <v>1</v>
      </c>
    </row>
    <row r="15" customFormat="false" ht="15" hidden="false" customHeight="false" outlineLevel="0" collapsed="false">
      <c r="A15" s="11" t="s">
        <v>29</v>
      </c>
      <c r="B15" s="11" t="n">
        <f aca="false">COUNTIF(Employees!C4:C53,"Finance")</f>
        <v>2</v>
      </c>
    </row>
    <row r="16" customFormat="false" ht="15" hidden="false" customHeight="false" outlineLevel="0" collapsed="false">
      <c r="A16" s="11" t="s">
        <v>30</v>
      </c>
      <c r="B16" s="11" t="n">
        <f aca="false">COUNTIF(Employees!C4:C53,"HR")</f>
        <v>1</v>
      </c>
    </row>
    <row r="17" customFormat="false" ht="15" hidden="false" customHeight="false" outlineLevel="0" collapsed="false">
      <c r="A17" s="11" t="s">
        <v>31</v>
      </c>
      <c r="B17" s="11" t="n">
        <f aca="false">COUNTIF(Employees!C4:C53,"Marketing")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7"/>
    <col collapsed="false" customWidth="true" hidden="false" outlineLevel="0" max="3" min="3" style="0" width="13"/>
    <col collapsed="false" customWidth="true" hidden="false" outlineLevel="0" max="4" min="4" style="0" width="15"/>
    <col collapsed="false" customWidth="true" hidden="false" outlineLevel="0" max="5" min="5" style="0" width="20"/>
    <col collapsed="false" customWidth="true" hidden="false" outlineLevel="0" max="6" min="6" style="0" width="11"/>
    <col collapsed="false" customWidth="true" hidden="false" outlineLevel="0" max="7" min="7" style="0" width="15"/>
    <col collapsed="false" customWidth="true" hidden="false" outlineLevel="0" max="8" min="8" style="0" width="12"/>
    <col collapsed="false" customWidth="true" hidden="false" outlineLevel="0" max="10" min="9" style="0" width="11"/>
    <col collapsed="false" customWidth="true" hidden="false" outlineLevel="0" max="11" min="11" style="0" width="13"/>
  </cols>
  <sheetData>
    <row r="1" customFormat="false" ht="166.4" hidden="false" customHeight="false" outlineLevel="0" collapsed="false">
      <c r="A1" s="12" t="s">
        <v>32</v>
      </c>
    </row>
    <row r="3" customFormat="false" ht="23.85" hidden="false" customHeight="false" outlineLevel="0" collapsed="false">
      <c r="A3" s="13" t="s">
        <v>33</v>
      </c>
      <c r="B3" s="13" t="s">
        <v>34</v>
      </c>
      <c r="C3" s="13" t="s">
        <v>21</v>
      </c>
      <c r="D3" s="13" t="s">
        <v>35</v>
      </c>
      <c r="E3" s="13" t="s">
        <v>36</v>
      </c>
      <c r="F3" s="13" t="s">
        <v>37</v>
      </c>
      <c r="G3" s="13" t="s">
        <v>20</v>
      </c>
      <c r="H3" s="13" t="s">
        <v>38</v>
      </c>
      <c r="I3" s="13" t="s">
        <v>39</v>
      </c>
      <c r="J3" s="13" t="s">
        <v>40</v>
      </c>
      <c r="K3" s="13" t="s">
        <v>41</v>
      </c>
    </row>
    <row r="4" customFormat="false" ht="15" hidden="false" customHeight="false" outlineLevel="0" collapsed="false">
      <c r="A4" s="14" t="s">
        <v>42</v>
      </c>
      <c r="B4" s="15" t="s">
        <v>43</v>
      </c>
      <c r="C4" s="15" t="s">
        <v>24</v>
      </c>
      <c r="D4" s="15" t="s">
        <v>44</v>
      </c>
      <c r="E4" s="15" t="s">
        <v>45</v>
      </c>
      <c r="F4" s="14" t="s">
        <v>46</v>
      </c>
      <c r="G4" s="14" t="s">
        <v>16</v>
      </c>
      <c r="H4" s="16" t="n">
        <v>44083</v>
      </c>
      <c r="I4" s="14" t="s">
        <v>14</v>
      </c>
      <c r="J4" s="17" t="n">
        <f aca="true">IF(H4="","",ROUND((TODAY()-H4)/365,1))</f>
        <v>5.8</v>
      </c>
      <c r="K4" s="15" t="s">
        <v>47</v>
      </c>
    </row>
    <row r="5" customFormat="false" ht="15" hidden="false" customHeight="false" outlineLevel="0" collapsed="false">
      <c r="A5" s="14" t="s">
        <v>48</v>
      </c>
      <c r="B5" s="15" t="s">
        <v>49</v>
      </c>
      <c r="C5" s="15" t="s">
        <v>25</v>
      </c>
      <c r="D5" s="15" t="s">
        <v>50</v>
      </c>
      <c r="E5" s="15" t="s">
        <v>51</v>
      </c>
      <c r="F5" s="14" t="s">
        <v>46</v>
      </c>
      <c r="G5" s="14" t="s">
        <v>16</v>
      </c>
      <c r="H5" s="16" t="n">
        <v>44533</v>
      </c>
      <c r="I5" s="14" t="s">
        <v>14</v>
      </c>
      <c r="J5" s="18" t="n">
        <f aca="true">IF(H5="","",ROUND((TODAY()-H5)/365,1))</f>
        <v>4.5</v>
      </c>
      <c r="K5" s="15" t="s">
        <v>52</v>
      </c>
    </row>
    <row r="6" customFormat="false" ht="15" hidden="false" customHeight="false" outlineLevel="0" collapsed="false">
      <c r="A6" s="14" t="s">
        <v>53</v>
      </c>
      <c r="B6" s="15" t="s">
        <v>54</v>
      </c>
      <c r="C6" s="15" t="s">
        <v>30</v>
      </c>
      <c r="D6" s="15" t="s">
        <v>55</v>
      </c>
      <c r="E6" s="15" t="s">
        <v>56</v>
      </c>
      <c r="F6" s="14" t="s">
        <v>46</v>
      </c>
      <c r="G6" s="14" t="s">
        <v>16</v>
      </c>
      <c r="H6" s="16" t="n">
        <v>44783</v>
      </c>
      <c r="I6" s="14" t="s">
        <v>14</v>
      </c>
      <c r="J6" s="17" t="n">
        <f aca="true">IF(H6="","",ROUND((TODAY()-H6)/365,1))</f>
        <v>3.8</v>
      </c>
      <c r="K6" s="15" t="s">
        <v>47</v>
      </c>
    </row>
    <row r="7" customFormat="false" ht="15" hidden="false" customHeight="false" outlineLevel="0" collapsed="false">
      <c r="A7" s="14" t="s">
        <v>57</v>
      </c>
      <c r="B7" s="15" t="s">
        <v>58</v>
      </c>
      <c r="C7" s="15" t="s">
        <v>27</v>
      </c>
      <c r="D7" s="15" t="s">
        <v>59</v>
      </c>
      <c r="E7" s="15" t="s">
        <v>60</v>
      </c>
      <c r="F7" s="14" t="s">
        <v>61</v>
      </c>
      <c r="G7" s="14" t="s">
        <v>16</v>
      </c>
      <c r="H7" s="16" t="n">
        <v>45203</v>
      </c>
      <c r="I7" s="14" t="s">
        <v>14</v>
      </c>
      <c r="J7" s="18" t="n">
        <f aca="true">IF(H7="","",ROUND((TODAY()-H7)/365,1))</f>
        <v>2.7</v>
      </c>
      <c r="K7" s="15" t="s">
        <v>62</v>
      </c>
    </row>
    <row r="8" customFormat="false" ht="15" hidden="false" customHeight="false" outlineLevel="0" collapsed="false">
      <c r="A8" s="14" t="s">
        <v>63</v>
      </c>
      <c r="B8" s="15" t="s">
        <v>64</v>
      </c>
      <c r="C8" s="15" t="s">
        <v>31</v>
      </c>
      <c r="D8" s="15" t="s">
        <v>65</v>
      </c>
      <c r="E8" s="15" t="s">
        <v>66</v>
      </c>
      <c r="F8" s="14" t="s">
        <v>67</v>
      </c>
      <c r="G8" s="14" t="s">
        <v>16</v>
      </c>
      <c r="H8" s="16" t="n">
        <v>45423</v>
      </c>
      <c r="I8" s="14" t="s">
        <v>14</v>
      </c>
      <c r="J8" s="17" t="n">
        <f aca="true">IF(H8="","",ROUND((TODAY()-H8)/365,1))</f>
        <v>2.1</v>
      </c>
      <c r="K8" s="15" t="s">
        <v>68</v>
      </c>
    </row>
    <row r="9" customFormat="false" ht="15" hidden="false" customHeight="false" outlineLevel="0" collapsed="false">
      <c r="A9" s="14" t="s">
        <v>69</v>
      </c>
      <c r="B9" s="15" t="s">
        <v>70</v>
      </c>
      <c r="C9" s="15" t="s">
        <v>25</v>
      </c>
      <c r="D9" s="15" t="s">
        <v>71</v>
      </c>
      <c r="E9" s="15" t="s">
        <v>72</v>
      </c>
      <c r="F9" s="14" t="s">
        <v>67</v>
      </c>
      <c r="G9" s="14" t="s">
        <v>16</v>
      </c>
      <c r="H9" s="16" t="n">
        <v>45643</v>
      </c>
      <c r="I9" s="14" t="s">
        <v>14</v>
      </c>
      <c r="J9" s="18" t="n">
        <f aca="true">IF(H9="","",ROUND((TODAY()-H9)/365,1))</f>
        <v>1.5</v>
      </c>
      <c r="K9" s="15" t="s">
        <v>73</v>
      </c>
    </row>
    <row r="10" customFormat="false" ht="15" hidden="false" customHeight="false" outlineLevel="0" collapsed="false">
      <c r="A10" s="14" t="s">
        <v>74</v>
      </c>
      <c r="B10" s="15" t="s">
        <v>75</v>
      </c>
      <c r="C10" s="15" t="s">
        <v>29</v>
      </c>
      <c r="D10" s="15" t="s">
        <v>76</v>
      </c>
      <c r="E10" s="15" t="s">
        <v>77</v>
      </c>
      <c r="F10" s="14" t="s">
        <v>46</v>
      </c>
      <c r="G10" s="14" t="s">
        <v>16</v>
      </c>
      <c r="H10" s="16" t="n">
        <v>44983</v>
      </c>
      <c r="I10" s="14" t="s">
        <v>15</v>
      </c>
      <c r="J10" s="17" t="n">
        <f aca="true">IF(H10="","",ROUND((TODAY()-H10)/365,1))</f>
        <v>3.3</v>
      </c>
      <c r="K10" s="15" t="s">
        <v>78</v>
      </c>
    </row>
    <row r="11" customFormat="false" ht="15" hidden="false" customHeight="false" outlineLevel="0" collapsed="false">
      <c r="A11" s="14" t="s">
        <v>79</v>
      </c>
      <c r="B11" s="15" t="s">
        <v>80</v>
      </c>
      <c r="C11" s="15" t="s">
        <v>25</v>
      </c>
      <c r="D11" s="15" t="s">
        <v>81</v>
      </c>
      <c r="E11" s="15" t="s">
        <v>82</v>
      </c>
      <c r="F11" s="14" t="s">
        <v>46</v>
      </c>
      <c r="G11" s="14" t="s">
        <v>16</v>
      </c>
      <c r="H11" s="16" t="n">
        <v>43583</v>
      </c>
      <c r="I11" s="14" t="s">
        <v>14</v>
      </c>
      <c r="J11" s="18" t="n">
        <f aca="true">IF(H11="","",ROUND((TODAY()-H11)/365,1))</f>
        <v>7.1</v>
      </c>
      <c r="K11" s="15" t="s">
        <v>47</v>
      </c>
    </row>
    <row r="12" customFormat="false" ht="15" hidden="false" customHeight="false" outlineLevel="0" collapsed="false">
      <c r="A12" s="14" t="s">
        <v>83</v>
      </c>
      <c r="B12" s="15" t="s">
        <v>84</v>
      </c>
      <c r="C12" s="15" t="s">
        <v>24</v>
      </c>
      <c r="D12" s="15" t="s">
        <v>85</v>
      </c>
      <c r="E12" s="15" t="s">
        <v>86</v>
      </c>
      <c r="F12" s="14" t="s">
        <v>87</v>
      </c>
      <c r="G12" s="14" t="s">
        <v>16</v>
      </c>
      <c r="H12" s="16" t="n">
        <v>45763</v>
      </c>
      <c r="I12" s="14" t="s">
        <v>14</v>
      </c>
      <c r="J12" s="17" t="n">
        <f aca="true">IF(H12="","",ROUND((TODAY()-H12)/365,1))</f>
        <v>1.2</v>
      </c>
      <c r="K12" s="15" t="s">
        <v>68</v>
      </c>
    </row>
    <row r="13" customFormat="false" ht="15" hidden="false" customHeight="false" outlineLevel="0" collapsed="false">
      <c r="A13" s="14" t="s">
        <v>88</v>
      </c>
      <c r="B13" s="15" t="s">
        <v>89</v>
      </c>
      <c r="C13" s="15" t="s">
        <v>27</v>
      </c>
      <c r="D13" s="15" t="s">
        <v>90</v>
      </c>
      <c r="E13" s="15" t="s">
        <v>91</v>
      </c>
      <c r="F13" s="14" t="s">
        <v>61</v>
      </c>
      <c r="G13" s="14" t="s">
        <v>16</v>
      </c>
      <c r="H13" s="16" t="n">
        <v>44683</v>
      </c>
      <c r="I13" s="14" t="s">
        <v>14</v>
      </c>
      <c r="J13" s="18" t="n">
        <f aca="true">IF(H13="","",ROUND((TODAY()-H13)/365,1))</f>
        <v>4.1</v>
      </c>
      <c r="K13" s="15" t="s">
        <v>62</v>
      </c>
    </row>
    <row r="14" customFormat="false" ht="15" hidden="false" customHeight="false" outlineLevel="0" collapsed="false">
      <c r="A14" s="14" t="s">
        <v>92</v>
      </c>
      <c r="B14" s="15" t="s">
        <v>93</v>
      </c>
      <c r="C14" s="15" t="s">
        <v>31</v>
      </c>
      <c r="D14" s="15" t="s">
        <v>94</v>
      </c>
      <c r="E14" s="15" t="s">
        <v>95</v>
      </c>
      <c r="F14" s="14" t="s">
        <v>67</v>
      </c>
      <c r="G14" s="14" t="s">
        <v>26</v>
      </c>
      <c r="H14" s="16" t="n">
        <v>45883</v>
      </c>
      <c r="I14" s="14" t="s">
        <v>14</v>
      </c>
      <c r="J14" s="17" t="n">
        <f aca="true">IF(H14="","",ROUND((TODAY()-H14)/365,1))</f>
        <v>0.8</v>
      </c>
      <c r="K14" s="15" t="s">
        <v>96</v>
      </c>
    </row>
    <row r="15" customFormat="false" ht="15" hidden="false" customHeight="false" outlineLevel="0" collapsed="false">
      <c r="A15" s="14" t="s">
        <v>97</v>
      </c>
      <c r="B15" s="15" t="s">
        <v>98</v>
      </c>
      <c r="C15" s="15" t="s">
        <v>24</v>
      </c>
      <c r="D15" s="15" t="s">
        <v>99</v>
      </c>
      <c r="E15" s="15" t="s">
        <v>100</v>
      </c>
      <c r="F15" s="14" t="s">
        <v>46</v>
      </c>
      <c r="G15" s="14" t="s">
        <v>16</v>
      </c>
      <c r="H15" s="16" t="n">
        <v>46003</v>
      </c>
      <c r="I15" s="14" t="s">
        <v>14</v>
      </c>
      <c r="J15" s="18" t="n">
        <f aca="true">IF(H15="","",ROUND((TODAY()-H15)/365,1))</f>
        <v>0.5</v>
      </c>
      <c r="K15" s="15" t="s">
        <v>68</v>
      </c>
    </row>
    <row r="16" customFormat="false" ht="15" hidden="false" customHeight="false" outlineLevel="0" collapsed="false">
      <c r="A16" s="14" t="s">
        <v>101</v>
      </c>
      <c r="B16" s="15" t="s">
        <v>102</v>
      </c>
      <c r="C16" s="15" t="s">
        <v>25</v>
      </c>
      <c r="D16" s="15" t="s">
        <v>103</v>
      </c>
      <c r="E16" s="15" t="s">
        <v>104</v>
      </c>
      <c r="F16" s="14" t="s">
        <v>67</v>
      </c>
      <c r="G16" s="14" t="s">
        <v>28</v>
      </c>
      <c r="H16" s="16" t="n">
        <v>45963</v>
      </c>
      <c r="I16" s="14" t="s">
        <v>14</v>
      </c>
      <c r="J16" s="17" t="n">
        <f aca="true">IF(H16="","",ROUND((TODAY()-H16)/365,1))</f>
        <v>0.6</v>
      </c>
      <c r="K16" s="15" t="s">
        <v>73</v>
      </c>
    </row>
    <row r="17" customFormat="false" ht="15" hidden="false" customHeight="false" outlineLevel="0" collapsed="false">
      <c r="A17" s="14" t="s">
        <v>105</v>
      </c>
      <c r="B17" s="15" t="s">
        <v>106</v>
      </c>
      <c r="C17" s="15" t="s">
        <v>27</v>
      </c>
      <c r="D17" s="15" t="s">
        <v>107</v>
      </c>
      <c r="E17" s="15" t="s">
        <v>108</v>
      </c>
      <c r="F17" s="14" t="s">
        <v>46</v>
      </c>
      <c r="G17" s="14" t="s">
        <v>16</v>
      </c>
      <c r="H17" s="16" t="n">
        <v>43983</v>
      </c>
      <c r="I17" s="14" t="s">
        <v>14</v>
      </c>
      <c r="J17" s="18" t="n">
        <f aca="true">IF(H17="","",ROUND((TODAY()-H17)/365,1))</f>
        <v>6</v>
      </c>
      <c r="K17" s="15" t="s">
        <v>47</v>
      </c>
    </row>
    <row r="18" customFormat="false" ht="15" hidden="false" customHeight="false" outlineLevel="0" collapsed="false">
      <c r="A18" s="14" t="s">
        <v>109</v>
      </c>
      <c r="B18" s="15" t="s">
        <v>110</v>
      </c>
      <c r="C18" s="15" t="s">
        <v>29</v>
      </c>
      <c r="D18" s="15" t="s">
        <v>111</v>
      </c>
      <c r="E18" s="15" t="s">
        <v>112</v>
      </c>
      <c r="F18" s="14" t="s">
        <v>46</v>
      </c>
      <c r="G18" s="14" t="s">
        <v>16</v>
      </c>
      <c r="H18" s="16" t="n">
        <v>46093</v>
      </c>
      <c r="I18" s="14" t="s">
        <v>14</v>
      </c>
      <c r="J18" s="17" t="n">
        <f aca="true">IF(H18="","",ROUND((TODAY()-H18)/365,1))</f>
        <v>0.2</v>
      </c>
      <c r="K18" s="15" t="s">
        <v>78</v>
      </c>
    </row>
    <row r="19" customFormat="false" ht="15" hidden="false" customHeight="false" outlineLevel="0" collapsed="false">
      <c r="A19" s="14"/>
      <c r="B19" s="15"/>
      <c r="C19" s="15"/>
      <c r="D19" s="15"/>
      <c r="E19" s="15"/>
      <c r="F19" s="14"/>
      <c r="G19" s="14"/>
      <c r="H19" s="16"/>
      <c r="I19" s="14"/>
      <c r="J19" s="18" t="str">
        <f aca="true">IF(H19="","",ROUND((TODAY()-H19)/365,1))</f>
        <v/>
      </c>
      <c r="K19" s="15"/>
    </row>
    <row r="20" customFormat="false" ht="15" hidden="false" customHeight="false" outlineLevel="0" collapsed="false">
      <c r="A20" s="14"/>
      <c r="B20" s="15"/>
      <c r="C20" s="15"/>
      <c r="D20" s="15"/>
      <c r="E20" s="15"/>
      <c r="F20" s="14"/>
      <c r="G20" s="14"/>
      <c r="H20" s="16"/>
      <c r="I20" s="14"/>
      <c r="J20" s="17" t="str">
        <f aca="true">IF(H20="","",ROUND((TODAY()-H20)/365,1))</f>
        <v/>
      </c>
      <c r="K20" s="15"/>
    </row>
    <row r="21" customFormat="false" ht="15" hidden="false" customHeight="false" outlineLevel="0" collapsed="false">
      <c r="A21" s="14"/>
      <c r="B21" s="15"/>
      <c r="C21" s="15"/>
      <c r="D21" s="15"/>
      <c r="E21" s="15"/>
      <c r="F21" s="14"/>
      <c r="G21" s="14"/>
      <c r="H21" s="16"/>
      <c r="I21" s="14"/>
      <c r="J21" s="18" t="str">
        <f aca="true">IF(H21="","",ROUND((TODAY()-H21)/365,1))</f>
        <v/>
      </c>
      <c r="K21" s="15"/>
    </row>
    <row r="22" customFormat="false" ht="15" hidden="false" customHeight="false" outlineLevel="0" collapsed="false">
      <c r="A22" s="14"/>
      <c r="B22" s="15"/>
      <c r="C22" s="15"/>
      <c r="D22" s="15"/>
      <c r="E22" s="15"/>
      <c r="F22" s="14"/>
      <c r="G22" s="14"/>
      <c r="H22" s="16"/>
      <c r="I22" s="14"/>
      <c r="J22" s="17" t="str">
        <f aca="true">IF(H22="","",ROUND((TODAY()-H22)/365,1))</f>
        <v/>
      </c>
      <c r="K22" s="15"/>
    </row>
    <row r="23" customFormat="false" ht="15" hidden="false" customHeight="false" outlineLevel="0" collapsed="false">
      <c r="A23" s="14"/>
      <c r="B23" s="15"/>
      <c r="C23" s="15"/>
      <c r="D23" s="15"/>
      <c r="E23" s="15"/>
      <c r="F23" s="14"/>
      <c r="G23" s="14"/>
      <c r="H23" s="16"/>
      <c r="I23" s="14"/>
      <c r="J23" s="18" t="str">
        <f aca="true">IF(H23="","",ROUND((TODAY()-H23)/365,1))</f>
        <v/>
      </c>
      <c r="K23" s="15"/>
    </row>
    <row r="24" customFormat="false" ht="15" hidden="false" customHeight="false" outlineLevel="0" collapsed="false">
      <c r="A24" s="14"/>
      <c r="B24" s="15"/>
      <c r="C24" s="15"/>
      <c r="D24" s="15"/>
      <c r="E24" s="15"/>
      <c r="F24" s="14"/>
      <c r="G24" s="14"/>
      <c r="H24" s="16"/>
      <c r="I24" s="14"/>
      <c r="J24" s="17" t="str">
        <f aca="true">IF(H24="","",ROUND((TODAY()-H24)/365,1))</f>
        <v/>
      </c>
      <c r="K24" s="15"/>
    </row>
    <row r="25" customFormat="false" ht="15" hidden="false" customHeight="false" outlineLevel="0" collapsed="false">
      <c r="A25" s="14"/>
      <c r="B25" s="15"/>
      <c r="C25" s="15"/>
      <c r="D25" s="15"/>
      <c r="E25" s="15"/>
      <c r="F25" s="14"/>
      <c r="G25" s="14"/>
      <c r="H25" s="16"/>
      <c r="I25" s="14"/>
      <c r="J25" s="18" t="str">
        <f aca="true">IF(H25="","",ROUND((TODAY()-H25)/365,1))</f>
        <v/>
      </c>
      <c r="K25" s="15"/>
    </row>
    <row r="26" customFormat="false" ht="15" hidden="false" customHeight="false" outlineLevel="0" collapsed="false">
      <c r="A26" s="14"/>
      <c r="B26" s="15"/>
      <c r="C26" s="15"/>
      <c r="D26" s="15"/>
      <c r="E26" s="15"/>
      <c r="F26" s="14"/>
      <c r="G26" s="14"/>
      <c r="H26" s="16"/>
      <c r="I26" s="14"/>
      <c r="J26" s="17" t="str">
        <f aca="true">IF(H26="","",ROUND((TODAY()-H26)/365,1))</f>
        <v/>
      </c>
      <c r="K26" s="15"/>
    </row>
    <row r="27" customFormat="false" ht="15" hidden="false" customHeight="false" outlineLevel="0" collapsed="false">
      <c r="A27" s="14"/>
      <c r="B27" s="15"/>
      <c r="C27" s="15"/>
      <c r="D27" s="15"/>
      <c r="E27" s="15"/>
      <c r="F27" s="14"/>
      <c r="G27" s="14"/>
      <c r="H27" s="16"/>
      <c r="I27" s="14"/>
      <c r="J27" s="18" t="str">
        <f aca="true">IF(H27="","",ROUND((TODAY()-H27)/365,1))</f>
        <v/>
      </c>
      <c r="K27" s="15"/>
    </row>
    <row r="28" customFormat="false" ht="15" hidden="false" customHeight="false" outlineLevel="0" collapsed="false">
      <c r="A28" s="14"/>
      <c r="B28" s="15"/>
      <c r="C28" s="15"/>
      <c r="D28" s="15"/>
      <c r="E28" s="15"/>
      <c r="F28" s="14"/>
      <c r="G28" s="14"/>
      <c r="H28" s="16"/>
      <c r="I28" s="14"/>
      <c r="J28" s="17" t="str">
        <f aca="true">IF(H28="","",ROUND((TODAY()-H28)/365,1))</f>
        <v/>
      </c>
      <c r="K28" s="15"/>
    </row>
    <row r="29" customFormat="false" ht="15" hidden="false" customHeight="false" outlineLevel="0" collapsed="false">
      <c r="A29" s="14"/>
      <c r="B29" s="15"/>
      <c r="C29" s="15"/>
      <c r="D29" s="15"/>
      <c r="E29" s="15"/>
      <c r="F29" s="14"/>
      <c r="G29" s="14"/>
      <c r="H29" s="16"/>
      <c r="I29" s="14"/>
      <c r="J29" s="18" t="str">
        <f aca="true">IF(H29="","",ROUND((TODAY()-H29)/365,1))</f>
        <v/>
      </c>
      <c r="K29" s="15"/>
    </row>
    <row r="30" customFormat="false" ht="15" hidden="false" customHeight="false" outlineLevel="0" collapsed="false">
      <c r="A30" s="14"/>
      <c r="B30" s="15"/>
      <c r="C30" s="15"/>
      <c r="D30" s="15"/>
      <c r="E30" s="15"/>
      <c r="F30" s="14"/>
      <c r="G30" s="14"/>
      <c r="H30" s="16"/>
      <c r="I30" s="14"/>
      <c r="J30" s="17" t="str">
        <f aca="true">IF(H30="","",ROUND((TODAY()-H30)/365,1))</f>
        <v/>
      </c>
      <c r="K30" s="15"/>
    </row>
    <row r="31" customFormat="false" ht="15" hidden="false" customHeight="false" outlineLevel="0" collapsed="false">
      <c r="A31" s="14"/>
      <c r="B31" s="15"/>
      <c r="C31" s="15"/>
      <c r="D31" s="15"/>
      <c r="E31" s="15"/>
      <c r="F31" s="14"/>
      <c r="G31" s="14"/>
      <c r="H31" s="16"/>
      <c r="I31" s="14"/>
      <c r="J31" s="18" t="str">
        <f aca="true">IF(H31="","",ROUND((TODAY()-H31)/365,1))</f>
        <v/>
      </c>
      <c r="K31" s="15"/>
    </row>
    <row r="32" customFormat="false" ht="15" hidden="false" customHeight="false" outlineLevel="0" collapsed="false">
      <c r="A32" s="14"/>
      <c r="B32" s="15"/>
      <c r="C32" s="15"/>
      <c r="D32" s="15"/>
      <c r="E32" s="15"/>
      <c r="F32" s="14"/>
      <c r="G32" s="14"/>
      <c r="H32" s="16"/>
      <c r="I32" s="14"/>
      <c r="J32" s="17" t="str">
        <f aca="true">IF(H32="","",ROUND((TODAY()-H32)/365,1))</f>
        <v/>
      </c>
      <c r="K32" s="15"/>
    </row>
    <row r="33" customFormat="false" ht="15" hidden="false" customHeight="false" outlineLevel="0" collapsed="false">
      <c r="A33" s="14"/>
      <c r="B33" s="15"/>
      <c r="C33" s="15"/>
      <c r="D33" s="15"/>
      <c r="E33" s="15"/>
      <c r="F33" s="14"/>
      <c r="G33" s="14"/>
      <c r="H33" s="16"/>
      <c r="I33" s="14"/>
      <c r="J33" s="18" t="str">
        <f aca="true">IF(H33="","",ROUND((TODAY()-H33)/365,1))</f>
        <v/>
      </c>
      <c r="K33" s="15"/>
    </row>
    <row r="34" customFormat="false" ht="15" hidden="false" customHeight="false" outlineLevel="0" collapsed="false">
      <c r="A34" s="14"/>
      <c r="B34" s="15"/>
      <c r="C34" s="15"/>
      <c r="D34" s="15"/>
      <c r="E34" s="15"/>
      <c r="F34" s="14"/>
      <c r="G34" s="14"/>
      <c r="H34" s="16"/>
      <c r="I34" s="14"/>
      <c r="J34" s="17" t="str">
        <f aca="true">IF(H34="","",ROUND((TODAY()-H34)/365,1))</f>
        <v/>
      </c>
      <c r="K34" s="15"/>
    </row>
    <row r="35" customFormat="false" ht="15" hidden="false" customHeight="false" outlineLevel="0" collapsed="false">
      <c r="A35" s="14"/>
      <c r="B35" s="15"/>
      <c r="C35" s="15"/>
      <c r="D35" s="15"/>
      <c r="E35" s="15"/>
      <c r="F35" s="14"/>
      <c r="G35" s="14"/>
      <c r="H35" s="16"/>
      <c r="I35" s="14"/>
      <c r="J35" s="18" t="str">
        <f aca="true">IF(H35="","",ROUND((TODAY()-H35)/365,1))</f>
        <v/>
      </c>
      <c r="K35" s="15"/>
    </row>
    <row r="36" customFormat="false" ht="15" hidden="false" customHeight="false" outlineLevel="0" collapsed="false">
      <c r="A36" s="14"/>
      <c r="B36" s="15"/>
      <c r="C36" s="15"/>
      <c r="D36" s="15"/>
      <c r="E36" s="15"/>
      <c r="F36" s="14"/>
      <c r="G36" s="14"/>
      <c r="H36" s="16"/>
      <c r="I36" s="14"/>
      <c r="J36" s="17" t="str">
        <f aca="true">IF(H36="","",ROUND((TODAY()-H36)/365,1))</f>
        <v/>
      </c>
      <c r="K36" s="15"/>
    </row>
    <row r="37" customFormat="false" ht="15" hidden="false" customHeight="false" outlineLevel="0" collapsed="false">
      <c r="A37" s="14"/>
      <c r="B37" s="15"/>
      <c r="C37" s="15"/>
      <c r="D37" s="15"/>
      <c r="E37" s="15"/>
      <c r="F37" s="14"/>
      <c r="G37" s="14"/>
      <c r="H37" s="16"/>
      <c r="I37" s="14"/>
      <c r="J37" s="18" t="str">
        <f aca="true">IF(H37="","",ROUND((TODAY()-H37)/365,1))</f>
        <v/>
      </c>
      <c r="K37" s="15"/>
    </row>
    <row r="38" customFormat="false" ht="15" hidden="false" customHeight="false" outlineLevel="0" collapsed="false">
      <c r="A38" s="14"/>
      <c r="B38" s="15"/>
      <c r="C38" s="15"/>
      <c r="D38" s="15"/>
      <c r="E38" s="15"/>
      <c r="F38" s="14"/>
      <c r="G38" s="14"/>
      <c r="H38" s="16"/>
      <c r="I38" s="14"/>
      <c r="J38" s="17" t="str">
        <f aca="true">IF(H38="","",ROUND((TODAY()-H38)/365,1))</f>
        <v/>
      </c>
      <c r="K38" s="15"/>
    </row>
    <row r="39" customFormat="false" ht="15" hidden="false" customHeight="false" outlineLevel="0" collapsed="false">
      <c r="A39" s="14"/>
      <c r="B39" s="15"/>
      <c r="C39" s="15"/>
      <c r="D39" s="15"/>
      <c r="E39" s="15"/>
      <c r="F39" s="14"/>
      <c r="G39" s="14"/>
      <c r="H39" s="16"/>
      <c r="I39" s="14"/>
      <c r="J39" s="18" t="str">
        <f aca="true">IF(H39="","",ROUND((TODAY()-H39)/365,1))</f>
        <v/>
      </c>
      <c r="K39" s="15"/>
    </row>
    <row r="40" customFormat="false" ht="15" hidden="false" customHeight="false" outlineLevel="0" collapsed="false">
      <c r="A40" s="14"/>
      <c r="B40" s="15"/>
      <c r="C40" s="15"/>
      <c r="D40" s="15"/>
      <c r="E40" s="15"/>
      <c r="F40" s="14"/>
      <c r="G40" s="14"/>
      <c r="H40" s="16"/>
      <c r="I40" s="14"/>
      <c r="J40" s="17" t="str">
        <f aca="true">IF(H40="","",ROUND((TODAY()-H40)/365,1))</f>
        <v/>
      </c>
      <c r="K40" s="15"/>
    </row>
    <row r="41" customFormat="false" ht="15" hidden="false" customHeight="false" outlineLevel="0" collapsed="false">
      <c r="A41" s="14"/>
      <c r="B41" s="15"/>
      <c r="C41" s="15"/>
      <c r="D41" s="15"/>
      <c r="E41" s="15"/>
      <c r="F41" s="14"/>
      <c r="G41" s="14"/>
      <c r="H41" s="16"/>
      <c r="I41" s="14"/>
      <c r="J41" s="18" t="str">
        <f aca="true">IF(H41="","",ROUND((TODAY()-H41)/365,1))</f>
        <v/>
      </c>
      <c r="K41" s="15"/>
    </row>
    <row r="42" customFormat="false" ht="15" hidden="false" customHeight="false" outlineLevel="0" collapsed="false">
      <c r="A42" s="14"/>
      <c r="B42" s="15"/>
      <c r="C42" s="15"/>
      <c r="D42" s="15"/>
      <c r="E42" s="15"/>
      <c r="F42" s="14"/>
      <c r="G42" s="14"/>
      <c r="H42" s="16"/>
      <c r="I42" s="14"/>
      <c r="J42" s="17" t="str">
        <f aca="true">IF(H42="","",ROUND((TODAY()-H42)/365,1))</f>
        <v/>
      </c>
      <c r="K42" s="15"/>
    </row>
    <row r="43" customFormat="false" ht="15" hidden="false" customHeight="false" outlineLevel="0" collapsed="false">
      <c r="A43" s="14"/>
      <c r="B43" s="15"/>
      <c r="C43" s="15"/>
      <c r="D43" s="15"/>
      <c r="E43" s="15"/>
      <c r="F43" s="14"/>
      <c r="G43" s="14"/>
      <c r="H43" s="16"/>
      <c r="I43" s="14"/>
      <c r="J43" s="18" t="str">
        <f aca="true">IF(H43="","",ROUND((TODAY()-H43)/365,1))</f>
        <v/>
      </c>
      <c r="K43" s="15"/>
    </row>
    <row r="44" customFormat="false" ht="15" hidden="false" customHeight="false" outlineLevel="0" collapsed="false">
      <c r="A44" s="14"/>
      <c r="B44" s="15"/>
      <c r="C44" s="15"/>
      <c r="D44" s="15"/>
      <c r="E44" s="15"/>
      <c r="F44" s="14"/>
      <c r="G44" s="14"/>
      <c r="H44" s="16"/>
      <c r="I44" s="14"/>
      <c r="J44" s="17" t="str">
        <f aca="true">IF(H44="","",ROUND((TODAY()-H44)/365,1))</f>
        <v/>
      </c>
      <c r="K44" s="15"/>
    </row>
    <row r="45" customFormat="false" ht="15" hidden="false" customHeight="false" outlineLevel="0" collapsed="false">
      <c r="A45" s="14"/>
      <c r="B45" s="15"/>
      <c r="C45" s="15"/>
      <c r="D45" s="15"/>
      <c r="E45" s="15"/>
      <c r="F45" s="14"/>
      <c r="G45" s="14"/>
      <c r="H45" s="16"/>
      <c r="I45" s="14"/>
      <c r="J45" s="18" t="str">
        <f aca="true">IF(H45="","",ROUND((TODAY()-H45)/365,1))</f>
        <v/>
      </c>
      <c r="K45" s="15"/>
    </row>
    <row r="46" customFormat="false" ht="15" hidden="false" customHeight="false" outlineLevel="0" collapsed="false">
      <c r="A46" s="14"/>
      <c r="B46" s="15"/>
      <c r="C46" s="15"/>
      <c r="D46" s="15"/>
      <c r="E46" s="15"/>
      <c r="F46" s="14"/>
      <c r="G46" s="14"/>
      <c r="H46" s="16"/>
      <c r="I46" s="14"/>
      <c r="J46" s="17" t="str">
        <f aca="true">IF(H46="","",ROUND((TODAY()-H46)/365,1))</f>
        <v/>
      </c>
      <c r="K46" s="15"/>
    </row>
    <row r="47" customFormat="false" ht="15" hidden="false" customHeight="false" outlineLevel="0" collapsed="false">
      <c r="A47" s="14"/>
      <c r="B47" s="15"/>
      <c r="C47" s="15"/>
      <c r="D47" s="15"/>
      <c r="E47" s="15"/>
      <c r="F47" s="14"/>
      <c r="G47" s="14"/>
      <c r="H47" s="16"/>
      <c r="I47" s="14"/>
      <c r="J47" s="18" t="str">
        <f aca="true">IF(H47="","",ROUND((TODAY()-H47)/365,1))</f>
        <v/>
      </c>
      <c r="K47" s="15"/>
    </row>
    <row r="48" customFormat="false" ht="15" hidden="false" customHeight="false" outlineLevel="0" collapsed="false">
      <c r="A48" s="14"/>
      <c r="B48" s="15"/>
      <c r="C48" s="15"/>
      <c r="D48" s="15"/>
      <c r="E48" s="15"/>
      <c r="F48" s="14"/>
      <c r="G48" s="14"/>
      <c r="H48" s="16"/>
      <c r="I48" s="14"/>
      <c r="J48" s="17" t="str">
        <f aca="true">IF(H48="","",ROUND((TODAY()-H48)/365,1))</f>
        <v/>
      </c>
      <c r="K48" s="15"/>
    </row>
    <row r="49" customFormat="false" ht="15" hidden="false" customHeight="false" outlineLevel="0" collapsed="false">
      <c r="A49" s="14"/>
      <c r="B49" s="15"/>
      <c r="C49" s="15"/>
      <c r="D49" s="15"/>
      <c r="E49" s="15"/>
      <c r="F49" s="14"/>
      <c r="G49" s="14"/>
      <c r="H49" s="16"/>
      <c r="I49" s="14"/>
      <c r="J49" s="18" t="str">
        <f aca="true">IF(H49="","",ROUND((TODAY()-H49)/365,1))</f>
        <v/>
      </c>
      <c r="K49" s="15"/>
    </row>
    <row r="50" customFormat="false" ht="15" hidden="false" customHeight="false" outlineLevel="0" collapsed="false">
      <c r="A50" s="14"/>
      <c r="B50" s="15"/>
      <c r="C50" s="15"/>
      <c r="D50" s="15"/>
      <c r="E50" s="15"/>
      <c r="F50" s="14"/>
      <c r="G50" s="14"/>
      <c r="H50" s="16"/>
      <c r="I50" s="14"/>
      <c r="J50" s="17" t="str">
        <f aca="true">IF(H50="","",ROUND((TODAY()-H50)/365,1))</f>
        <v/>
      </c>
      <c r="K50" s="15"/>
    </row>
    <row r="51" customFormat="false" ht="15" hidden="false" customHeight="false" outlineLevel="0" collapsed="false">
      <c r="A51" s="14"/>
      <c r="B51" s="15"/>
      <c r="C51" s="15"/>
      <c r="D51" s="15"/>
      <c r="E51" s="15"/>
      <c r="F51" s="14"/>
      <c r="G51" s="14"/>
      <c r="H51" s="16"/>
      <c r="I51" s="14"/>
      <c r="J51" s="18" t="str">
        <f aca="true">IF(H51="","",ROUND((TODAY()-H51)/365,1))</f>
        <v/>
      </c>
      <c r="K51" s="15"/>
    </row>
    <row r="52" customFormat="false" ht="15" hidden="false" customHeight="false" outlineLevel="0" collapsed="false">
      <c r="A52" s="14"/>
      <c r="B52" s="15"/>
      <c r="C52" s="15"/>
      <c r="D52" s="15"/>
      <c r="E52" s="15"/>
      <c r="F52" s="14"/>
      <c r="G52" s="14"/>
      <c r="H52" s="16"/>
      <c r="I52" s="14"/>
      <c r="J52" s="17" t="str">
        <f aca="true">IF(H52="","",ROUND((TODAY()-H52)/365,1))</f>
        <v/>
      </c>
      <c r="K52" s="15"/>
    </row>
    <row r="53" customFormat="false" ht="15" hidden="false" customHeight="false" outlineLevel="0" collapsed="false">
      <c r="A53" s="14"/>
      <c r="B53" s="15"/>
      <c r="C53" s="15"/>
      <c r="D53" s="15"/>
      <c r="E53" s="15"/>
      <c r="F53" s="14"/>
      <c r="G53" s="14"/>
      <c r="H53" s="16"/>
      <c r="I53" s="14"/>
      <c r="J53" s="18" t="str">
        <f aca="true">IF(H53="","",ROUND((TODAY()-H53)/365,1))</f>
        <v/>
      </c>
      <c r="K53" s="15"/>
    </row>
  </sheetData>
  <conditionalFormatting sqref="I4:I53">
    <cfRule type="cellIs" priority="2" operator="equal" aboveAverage="0" equalAverage="0" bottom="0" percent="0" rank="0" text="" dxfId="0">
      <formula>"Active"</formula>
    </cfRule>
    <cfRule type="cellIs" priority="3" operator="equal" aboveAverage="0" equalAverage="0" bottom="0" percent="0" rank="0" text="" dxfId="1">
      <formula>"On Leave"</formula>
    </cfRule>
    <cfRule type="cellIs" priority="4" operator="equal" aboveAverage="0" equalAverage="0" bottom="0" percent="0" rank="0" text="" dxfId="2">
      <formula>"Terminated"</formula>
    </cfRule>
  </conditionalFormatting>
  <dataValidations count="4">
    <dataValidation allowBlank="true" errorStyle="stop" operator="between" showDropDown="false" showErrorMessage="false" showInputMessage="false" sqref="C4:C53" type="list">
      <formula1>Lists!$A$4:$A$9</formula1>
      <formula2>0</formula2>
    </dataValidation>
    <dataValidation allowBlank="true" errorStyle="stop" operator="between" showDropDown="false" showErrorMessage="false" showInputMessage="false" sqref="F4:F53" type="list">
      <formula1>Lists!$B$4:$B$7</formula1>
      <formula2>0</formula2>
    </dataValidation>
    <dataValidation allowBlank="true" errorStyle="stop" operator="between" showDropDown="false" showErrorMessage="false" showInputMessage="false" sqref="G4:G53" type="list">
      <formula1>Lists!$C$4:$C$6</formula1>
      <formula2>0</formula2>
    </dataValidation>
    <dataValidation allowBlank="true" errorStyle="stop" operator="between" showDropDown="false" showErrorMessage="false" showInputMessage="false" sqref="I4:I53" type="list">
      <formula1>Lists!$D$4:$D$6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D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  <col collapsed="false" customWidth="true" hidden="false" outlineLevel="0" max="3" min="3" style="0" width="16"/>
    <col collapsed="false" customWidth="true" hidden="false" outlineLevel="0" max="4" min="4" style="0" width="12"/>
  </cols>
  <sheetData>
    <row r="1" customFormat="false" ht="26.85" hidden="false" customHeight="false" outlineLevel="0" collapsed="false">
      <c r="A1" s="12" t="s">
        <v>113</v>
      </c>
    </row>
    <row r="3" customFormat="false" ht="15" hidden="false" customHeight="false" outlineLevel="0" collapsed="false">
      <c r="A3" s="19" t="s">
        <v>21</v>
      </c>
      <c r="B3" s="19" t="s">
        <v>37</v>
      </c>
      <c r="C3" s="19" t="s">
        <v>20</v>
      </c>
      <c r="D3" s="19" t="s">
        <v>39</v>
      </c>
    </row>
    <row r="4" customFormat="false" ht="15" hidden="false" customHeight="false" outlineLevel="0" collapsed="false">
      <c r="A4" s="0" t="s">
        <v>24</v>
      </c>
      <c r="B4" s="0" t="s">
        <v>46</v>
      </c>
      <c r="C4" s="0" t="s">
        <v>16</v>
      </c>
      <c r="D4" s="0" t="s">
        <v>14</v>
      </c>
    </row>
    <row r="5" customFormat="false" ht="15" hidden="false" customHeight="false" outlineLevel="0" collapsed="false">
      <c r="A5" s="0" t="s">
        <v>25</v>
      </c>
      <c r="B5" s="0" t="s">
        <v>67</v>
      </c>
      <c r="C5" s="0" t="s">
        <v>26</v>
      </c>
      <c r="D5" s="0" t="s">
        <v>15</v>
      </c>
    </row>
    <row r="6" customFormat="false" ht="15" hidden="false" customHeight="false" outlineLevel="0" collapsed="false">
      <c r="A6" s="0" t="s">
        <v>27</v>
      </c>
      <c r="B6" s="0" t="s">
        <v>61</v>
      </c>
      <c r="C6" s="0" t="s">
        <v>28</v>
      </c>
      <c r="D6" s="0" t="s">
        <v>114</v>
      </c>
    </row>
    <row r="7" customFormat="false" ht="15" hidden="false" customHeight="false" outlineLevel="0" collapsed="false">
      <c r="A7" s="0" t="s">
        <v>29</v>
      </c>
      <c r="B7" s="0" t="s">
        <v>87</v>
      </c>
    </row>
    <row r="8" customFormat="false" ht="15" hidden="false" customHeight="false" outlineLevel="0" collapsed="false">
      <c r="A8" s="0" t="s">
        <v>30</v>
      </c>
    </row>
    <row r="9" customFormat="false" ht="15" hidden="false" customHeight="false" outlineLevel="0" collapsed="false">
      <c r="A9" s="0" t="s">
        <v>31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2026-06-10T16:20:25Z</dcterms:created>
  <dc:creator>openpyxl</dc:creator>
  <dc:description/>
  <dc:language>en-US</dc:language>
  <cp:lastModifiedBy/>
  <dcterms:modified xsi:type="dcterms:W3CDTF">2026-06-10T16:20:31Z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