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Budget" sheetId="3" state="visible" r:id="rId5"/>
    <sheet name="Summary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<sst xmlns="http://schemas.openxmlformats.org/spreadsheetml/2006/main" count="36" uniqueCount="35">
  <si>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How to Use  —  Budget vs Actual Variance</t>
  </si>
  <si>
    <t xml:space="preserve">by ExcelGuru.io  |  ExcelGuru.io  |  Compare budget with actual spend and flag every variance</t>
  </si>
  <si>
    <t xml:space="preserve">1. Enter your budget</t>
  </si>
  <si>
    <t xml:space="preserve">On the Budget sheet, list each department or category with its budget and actual figures.</t>
  </si>
  <si>
    <t xml:space="preserve">2. Let variance calculate</t>
  </si>
  <si>
    <t xml:space="preserve">The variance in dollars and percent, plus a favorable or unfavorable flag, work out for each line.</t>
  </si>
  <si>
    <t xml:space="preserve">3. Read the KPIs</t>
  </si>
  <si>
    <t xml:space="preserve">Total budget, actual, variance and the count over budget calculate automatically.</t>
  </si>
  <si>
    <t xml:space="preserve">4. Investigate the gaps</t>
  </si>
  <si>
    <t xml:space="preserve">The budget, variance and status charts show exactly where you overspent.</t>
  </si>
  <si>
    <t xml:space="preserve">Budget vs Actual Variance Dashboard</t>
  </si>
  <si>
    <t xml:space="preserve">by ExcelGuru.io   |   Compare planned and actual spend and flag every variance</t>
  </si>
  <si>
    <t xml:space="preserve">TOTAL BUDGET</t>
  </si>
  <si>
    <t xml:space="preserve">TOTAL ACTUAL</t>
  </si>
  <si>
    <t xml:space="preserve">TOTAL VARIANCE</t>
  </si>
  <si>
    <t xml:space="preserve">VARIANCE %</t>
  </si>
  <si>
    <t xml:space="preserve">OVER BUDGET</t>
  </si>
  <si>
    <t xml:space="preserve">FAVORABLE</t>
  </si>
  <si>
    <t xml:space="preserve">Budget vs Actual by Department</t>
  </si>
  <si>
    <t xml:space="preserve">Department</t>
  </si>
  <si>
    <t xml:space="preserve">Budget</t>
  </si>
  <si>
    <t xml:space="preserve">Actual</t>
  </si>
  <si>
    <t xml:space="preserve">Variance</t>
  </si>
  <si>
    <t xml:space="preserve">Variance %</t>
  </si>
  <si>
    <t xml:space="preserve">Status</t>
  </si>
  <si>
    <t xml:space="preserve">Marketing</t>
  </si>
  <si>
    <t xml:space="preserve">Sales</t>
  </si>
  <si>
    <t xml:space="preserve">Operations</t>
  </si>
  <si>
    <t xml:space="preserve">IT</t>
  </si>
  <si>
    <t xml:space="preserve">HR</t>
  </si>
  <si>
    <t xml:space="preserve">Facilities</t>
  </si>
  <si>
    <t xml:space="preserve">R&amp;D</t>
  </si>
  <si>
    <t xml:space="preserve">Count</t>
  </si>
  <si>
    <t xml:space="preserve">Favorable</t>
  </si>
  <si>
    <t xml:space="preserve">Unfavorable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</si>
</sst>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\$#,##0"/>
    <numFmt numFmtId="166" formatCode="&quot;+$&quot;#,##0;&quot;-$&quot;#,##0"/>
    <numFmt numFmtId="167" formatCode="\+0.0%;\-0.0%"/>
    <numFmt numFmtId="168" formatCode="0"/>
    <numFmt numFmtId="169" formatCode="0.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20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6"/>
      <color rgb="FF1A5C35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3"/>
      <color rgb="FFFFFFFF"/>
      <name val="Arial"/>
      <family val="0"/>
      <charset val="1"/>
    </font>
    <font>
      <sz val="10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A5C35"/>
        <bgColor rgb="FF2E7D5B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2E7D5B"/>
      </patternFill>
    </fill>
    <fill>
      <patternFill patternType="solid">
        <fgColor rgb="FF2E7D5B"/>
        <bgColor rgb="FF008080"/>
      </patternFill>
    </fill>
    <fill>
      <patternFill patternType="solid">
        <fgColor rgb="FFC0392B"/>
        <bgColor rgb="FF993366"/>
      </patternFill>
    </fill>
    <fill>
      <patternFill patternType="solid">
        <fgColor rgb="FFFFF8E1"/>
        <bgColor rgb="FFF0FAF3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D8E8DF"/>
      </left>
      <right style="thin">
        <color rgb="FFD8E8DF"/>
      </right>
      <top style="thin">
        <color rgb="FFD8E8DF"/>
      </top>
      <bottom style="thin">
        <color rgb="FFD8E8D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5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1A5C35"/>
      </font>
      <fill>
        <patternFill>
          <bgColor rgb="FFC9EFD6"/>
        </patternFill>
      </fill>
    </dxf>
    <dxf>
      <font>
        <name val="Arial"/>
        <charset val="1"/>
        <family val="0"/>
        <b val="1"/>
        <color rgb="FF9C1B1B"/>
      </font>
      <fill>
        <patternFill>
          <bgColor rgb="FFF8CBCB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08000"/>
      <rgbColor rgb="FF800080"/>
      <rgbColor rgb="FF008080"/>
      <rgbColor rgb="FFBBBBBB"/>
      <rgbColor rgb="FF878787"/>
      <rgbColor rgb="FF9999FF"/>
      <rgbColor rgb="FFC0392B"/>
      <rgbColor rgb="FFFFF8E1"/>
      <rgbColor rgb="FFF0FA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8E8DF"/>
      <rgbColor rgb="FFC9EFD6"/>
      <rgbColor rgb="FFC9DECF"/>
      <rgbColor rgb="FF8EDCAE"/>
      <rgbColor rgb="FFFF99CC"/>
      <rgbColor rgb="FFCC99FF"/>
      <rgbColor rgb="FFF8CBCB"/>
      <rgbColor rgb="FF3366FF"/>
      <rgbColor rgb="FF3AB86A"/>
      <rgbColor rgb="FF99CC00"/>
      <rgbColor rgb="FFFFCC00"/>
      <rgbColor rgb="FFFF9900"/>
      <rgbColor rgb="FFFF6600"/>
      <rgbColor rgb="FF4F81BD"/>
      <rgbColor rgb="FF969696"/>
      <rgbColor rgb="FF003366"/>
      <rgbColor rgb="FF2E7D5B"/>
      <rgbColor rgb="FF003300"/>
      <rgbColor rgb="FF333300"/>
      <rgbColor rgb="FF9C1B1B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Budget vs Actual by Department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Budget!B2</c:f>
              <c:strCache>
                <c:ptCount val="1"/>
                <c:pt idx="0">
                  <c:v>Budget</c:v>
                </c:pt>
              </c:strCache>
            </c:strRef>
          </c:tx>
          <c:spPr>
            <a:solidFill>
              <a:srgbClr val="8edcae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Budget!$A$3:$A$9</c:f>
              <c:strCache>
                <c:ptCount val="7"/>
                <c:pt idx="0">
                  <c:v>Marketing</c:v>
                </c:pt>
                <c:pt idx="1">
                  <c:v>Sales</c:v>
                </c:pt>
                <c:pt idx="2">
                  <c:v>Operations</c:v>
                </c:pt>
                <c:pt idx="3">
                  <c:v>IT</c:v>
                </c:pt>
                <c:pt idx="4">
                  <c:v>HR</c:v>
                </c:pt>
                <c:pt idx="5">
                  <c:v>Facilities</c:v>
                </c:pt>
                <c:pt idx="6">
                  <c:v>R&amp;D</c:v>
                </c:pt>
              </c:strCache>
            </c:strRef>
          </c:cat>
          <c:val>
            <c:numRef>
              <c:f>Budget!$B$3:$B$9</c:f>
              <c:numCache>
                <c:formatCode>\$#,##0</c:formatCode>
                <c:ptCount val="7"/>
                <c:pt idx="0">
                  <c:v>50000</c:v>
                </c:pt>
                <c:pt idx="1">
                  <c:v>80000</c:v>
                </c:pt>
                <c:pt idx="2">
                  <c:v>120000</c:v>
                </c:pt>
                <c:pt idx="3">
                  <c:v>40000</c:v>
                </c:pt>
                <c:pt idx="4">
                  <c:v>30000</c:v>
                </c:pt>
                <c:pt idx="5">
                  <c:v>25000</c:v>
                </c:pt>
                <c:pt idx="6">
                  <c:v>60000</c:v>
                </c:pt>
              </c:numCache>
            </c:numRef>
          </c:val>
        </c:ser>
        <c:ser>
          <c:idx val="1"/>
          <c:order val="1"/>
          <c:tx>
            <c:strRef>
              <c:f>Budget!C2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rgbClr val="1a5c35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Budget!$A$3:$A$9</c:f>
              <c:strCache>
                <c:ptCount val="7"/>
                <c:pt idx="0">
                  <c:v>Marketing</c:v>
                </c:pt>
                <c:pt idx="1">
                  <c:v>Sales</c:v>
                </c:pt>
                <c:pt idx="2">
                  <c:v>Operations</c:v>
                </c:pt>
                <c:pt idx="3">
                  <c:v>IT</c:v>
                </c:pt>
                <c:pt idx="4">
                  <c:v>HR</c:v>
                </c:pt>
                <c:pt idx="5">
                  <c:v>Facilities</c:v>
                </c:pt>
                <c:pt idx="6">
                  <c:v>R&amp;D</c:v>
                </c:pt>
              </c:strCache>
            </c:strRef>
          </c:cat>
          <c:val>
            <c:numRef>
              <c:f>Budget!$C$3:$C$9</c:f>
              <c:numCache>
                <c:formatCode>\$#,##0</c:formatCode>
                <c:ptCount val="7"/>
                <c:pt idx="0">
                  <c:v>58000</c:v>
                </c:pt>
                <c:pt idx="1">
                  <c:v>76000</c:v>
                </c:pt>
                <c:pt idx="2">
                  <c:v>125000</c:v>
                </c:pt>
                <c:pt idx="3">
                  <c:v>37000</c:v>
                </c:pt>
                <c:pt idx="4">
                  <c:v>29000</c:v>
                </c:pt>
                <c:pt idx="5">
                  <c:v>31000</c:v>
                </c:pt>
                <c:pt idx="6">
                  <c:v>55000</c:v>
                </c:pt>
              </c:numCache>
            </c:numRef>
          </c:val>
        </c:ser>
        <c:gapWidth val="150"/>
        <c:overlap val="0"/>
        <c:axId val="17940166"/>
        <c:axId val="76762538"/>
      </c:barChart>
      <c:catAx>
        <c:axId val="1794016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6762538"/>
        <c:crosses val="autoZero"/>
        <c:auto val="1"/>
        <c:lblAlgn val="ctr"/>
        <c:lblOffset val="100"/>
        <c:noMultiLvlLbl val="0"/>
      </c:catAx>
      <c:valAx>
        <c:axId val="7676253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7940166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Variance by Department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Budget!D2</c:f>
              <c:strCache>
                <c:ptCount val="1"/>
                <c:pt idx="0">
                  <c:v>Variance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Pt>
            <c:idx val="0"/>
            <c:invertIfNegative val="0"/>
            <c:spPr>
              <a:solidFill>
                <a:srgbClr val="c0392b"/>
              </a:solidFill>
              <a:ln w="0">
                <a:noFill/>
              </a:ln>
            </c:spPr>
          </c:dPt>
          <c:dPt>
            <c:idx val="1"/>
            <c:invertIfNegative val="0"/>
            <c:spPr>
              <a:solidFill>
                <a:srgbClr val="3ab86a"/>
              </a:solidFill>
              <a:ln w="0">
                <a:noFill/>
              </a:ln>
            </c:spPr>
          </c:dPt>
          <c:dPt>
            <c:idx val="2"/>
            <c:invertIfNegative val="0"/>
            <c:spPr>
              <a:solidFill>
                <a:srgbClr val="c0392b"/>
              </a:solidFill>
              <a:ln w="0">
                <a:noFill/>
              </a:ln>
            </c:spPr>
          </c:dPt>
          <c:dPt>
            <c:idx val="3"/>
            <c:invertIfNegative val="0"/>
            <c:spPr>
              <a:solidFill>
                <a:srgbClr val="3ab86a"/>
              </a:solidFill>
              <a:ln w="0">
                <a:noFill/>
              </a:ln>
            </c:spPr>
          </c:dPt>
          <c:dPt>
            <c:idx val="4"/>
            <c:invertIfNegative val="0"/>
            <c:spPr>
              <a:solidFill>
                <a:srgbClr val="3ab86a"/>
              </a:solidFill>
              <a:ln w="0">
                <a:noFill/>
              </a:ln>
            </c:spPr>
          </c:dPt>
          <c:dPt>
            <c:idx val="5"/>
            <c:invertIfNegative val="0"/>
            <c:spPr>
              <a:solidFill>
                <a:srgbClr val="c0392b"/>
              </a:solidFill>
              <a:ln w="0">
                <a:noFill/>
              </a:ln>
            </c:spPr>
          </c:dPt>
          <c:dPt>
            <c:idx val="6"/>
            <c:invertIfNegative val="0"/>
            <c:spPr>
              <a:solidFill>
                <a:srgbClr val="3ab86a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6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Budget!$A$3:$A$9</c:f>
              <c:strCache>
                <c:ptCount val="7"/>
                <c:pt idx="0">
                  <c:v>Marketing</c:v>
                </c:pt>
                <c:pt idx="1">
                  <c:v>Sales</c:v>
                </c:pt>
                <c:pt idx="2">
                  <c:v>Operations</c:v>
                </c:pt>
                <c:pt idx="3">
                  <c:v>IT</c:v>
                </c:pt>
                <c:pt idx="4">
                  <c:v>HR</c:v>
                </c:pt>
                <c:pt idx="5">
                  <c:v>Facilities</c:v>
                </c:pt>
                <c:pt idx="6">
                  <c:v>R&amp;D</c:v>
                </c:pt>
              </c:strCache>
            </c:strRef>
          </c:cat>
          <c:val>
            <c:numRef>
              <c:f>Budget!$D$3:$D$9</c:f>
              <c:numCache>
                <c:formatCode>\$#,##0</c:formatCode>
                <c:ptCount val="7"/>
                <c:pt idx="0">
                  <c:v>-8000</c:v>
                </c:pt>
                <c:pt idx="1">
                  <c:v>4000</c:v>
                </c:pt>
                <c:pt idx="2">
                  <c:v>-5000</c:v>
                </c:pt>
                <c:pt idx="3">
                  <c:v>3000</c:v>
                </c:pt>
                <c:pt idx="4">
                  <c:v>1000</c:v>
                </c:pt>
                <c:pt idx="5">
                  <c:v>-6000</c:v>
                </c:pt>
                <c:pt idx="6">
                  <c:v>5000</c:v>
                </c:pt>
              </c:numCache>
            </c:numRef>
          </c:val>
        </c:ser>
        <c:gapWidth val="150"/>
        <c:overlap val="0"/>
        <c:axId val="4595923"/>
        <c:axId val="80196521"/>
      </c:barChart>
      <c:catAx>
        <c:axId val="45959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0196521"/>
        <c:crosses val="autoZero"/>
        <c:auto val="1"/>
        <c:lblAlgn val="ctr"/>
        <c:lblOffset val="100"/>
        <c:noMultiLvlLbl val="0"/>
      </c:catAx>
      <c:valAx>
        <c:axId val="8019652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59592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Lines by Status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doughnutChart>
        <c:varyColors val="1"/>
        <c:ser>
          <c:idx val="0"/>
          <c:order val="0"/>
          <c:tx>
            <c:strRef>
              <c:f>Summary!B1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3ab86a"/>
              </a:solidFill>
              <a:ln w="0">
                <a:noFill/>
              </a:ln>
            </c:spPr>
          </c:dPt>
          <c:dPt>
            <c:idx val="1"/>
            <c:spPr>
              <a:solidFill>
                <a:srgbClr val="c0392b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Summary!$A$2:$A$3</c:f>
              <c:strCache>
                <c:ptCount val="2"/>
                <c:pt idx="0">
                  <c:v>Favorable</c:v>
                </c:pt>
                <c:pt idx="1">
                  <c:v>Unfavorable</c:v>
                </c:pt>
              </c:strCache>
            </c:strRef>
          </c:cat>
          <c:val>
            <c:numRef>
              <c:f>Summary!$B$2:$B$3</c:f>
              <c:numCache>
                <c:formatCode>General</c:formatCode>
                <c:ptCount val="2"/>
                <c:pt idx="0">
                  <c:v>4</c:v>
                </c:pt>
                <c:pt idx="1">
                  <c:v>3</c:v>
                </c:pt>
              </c:numCache>
            </c:numRef>
          </c:val>
        </c:ser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10</xdr:row>
      <xdr:rowOff>0</xdr:rowOff>
    </xdr:from>
    <xdr:to>
      <xdr:col>4</xdr:col>
      <xdr:colOff>276120</xdr:colOff>
      <xdr:row>26</xdr:row>
      <xdr:rowOff>47520</xdr:rowOff>
    </xdr:to>
    <xdr:graphicFrame>
      <xdr:nvGraphicFramePr>
        <xdr:cNvPr id="0" name="Chart 1"/>
        <xdr:cNvGraphicFramePr/>
      </xdr:nvGraphicFramePr>
      <xdr:xfrm>
        <a:off x="0" y="2190600"/>
        <a:ext cx="3095640" cy="309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10</xdr:row>
      <xdr:rowOff>0</xdr:rowOff>
    </xdr:from>
    <xdr:to>
      <xdr:col>9</xdr:col>
      <xdr:colOff>132480</xdr:colOff>
      <xdr:row>26</xdr:row>
      <xdr:rowOff>47520</xdr:rowOff>
    </xdr:to>
    <xdr:graphicFrame>
      <xdr:nvGraphicFramePr>
        <xdr:cNvPr id="1" name="Chart 2"/>
        <xdr:cNvGraphicFramePr/>
      </xdr:nvGraphicFramePr>
      <xdr:xfrm>
        <a:off x="3524400" y="2190600"/>
        <a:ext cx="2951640" cy="309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0</xdr:colOff>
      <xdr:row>10</xdr:row>
      <xdr:rowOff>0</xdr:rowOff>
    </xdr:from>
    <xdr:to>
      <xdr:col>13</xdr:col>
      <xdr:colOff>549000</xdr:colOff>
      <xdr:row>26</xdr:row>
      <xdr:rowOff>47520</xdr:rowOff>
    </xdr:to>
    <xdr:graphicFrame>
      <xdr:nvGraphicFramePr>
        <xdr:cNvPr id="2" name="Chart 3"/>
        <xdr:cNvGraphicFramePr/>
      </xdr:nvGraphicFramePr>
      <xdr:xfrm>
        <a:off x="7048440" y="2190600"/>
        <a:ext cx="2663640" cy="309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4" min="1" style="0" width="10"/>
  </cols>
  <sheetData>
    <row r="1" customFormat="false" ht="19.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customFormat="false" ht="19.5" hidden="false" customHeight="tru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customFormat="false" ht="18" hidden="false" customHeight="true" outlineLevel="0" collapsed="false">
      <c r="A3" s="6" t="s">
        <v>11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7" customFormat="false" ht="18" hidden="false" customHeight="true" outlineLevel="0" collapsed="false">
      <c r="A7" s="7" t="s">
        <v>12</v>
      </c>
      <c r="B7" s="7"/>
      <c r="C7" s="8" t="s">
        <v>13</v>
      </c>
      <c r="D7" s="8"/>
      <c r="E7" s="7" t="s">
        <v>14</v>
      </c>
      <c r="F7" s="7"/>
      <c r="G7" s="9" t="s">
        <v>15</v>
      </c>
      <c r="H7" s="9"/>
      <c r="I7" s="10" t="s">
        <v>16</v>
      </c>
      <c r="J7" s="10"/>
      <c r="K7" s="9" t="s">
        <v>17</v>
      </c>
      <c r="L7" s="9"/>
    </row>
    <row r="8" customFormat="false" ht="21.75" hidden="false" customHeight="true" outlineLevel="0" collapsed="false">
      <c r="A8" s="11" t="n">
        <f aca="false">SUM(Budget!$B$3:$B$9)</f>
        <v>405000</v>
      </c>
      <c r="B8" s="11"/>
      <c r="C8" s="11" t="n">
        <f aca="false">SUM(Budget!$C$3:$C$9)</f>
        <v>411000</v>
      </c>
      <c r="D8" s="11"/>
      <c r="E8" s="12" t="n">
        <f aca="false">SUM(Budget!$D$3:$D$9)</f>
        <v>-6000</v>
      </c>
      <c r="F8" s="12"/>
      <c r="G8" s="13" t="n">
        <f aca="false">SUM(Budget!$D$3:$D$9)/SUM(Budget!$B$3:$B$9)</f>
        <v>-0.0148148148148148</v>
      </c>
      <c r="H8" s="13"/>
      <c r="I8" s="14" t="n">
        <f aca="false">COUNTIF(Budget!$F$3:$F$9,"Unfavorable")</f>
        <v>3</v>
      </c>
      <c r="J8" s="14"/>
      <c r="K8" s="14" t="n">
        <f aca="false">COUNTIF(Budget!$F$3:$F$9,"Favorable")</f>
        <v>4</v>
      </c>
      <c r="L8" s="14"/>
    </row>
    <row r="9" customFormat="false" ht="15.75" hidden="false" customHeight="true" outlineLevel="0" collapsed="false">
      <c r="A9" s="11"/>
      <c r="B9" s="11"/>
      <c r="C9" s="11"/>
      <c r="D9" s="11"/>
      <c r="E9" s="12"/>
      <c r="F9" s="12"/>
      <c r="G9" s="13"/>
      <c r="H9" s="13"/>
      <c r="I9" s="14"/>
      <c r="J9" s="14"/>
      <c r="K9" s="14"/>
      <c r="L9" s="14"/>
    </row>
  </sheetData>
  <mergeCells count="14">
    <mergeCell ref="A1:N2"/>
    <mergeCell ref="A3:N3"/>
    <mergeCell ref="A7:B7"/>
    <mergeCell ref="C7:D7"/>
    <mergeCell ref="E7:F7"/>
    <mergeCell ref="G7:H7"/>
    <mergeCell ref="I7:J7"/>
    <mergeCell ref="K7:L7"/>
    <mergeCell ref="A8:B9"/>
    <mergeCell ref="C8:D9"/>
    <mergeCell ref="E8:F9"/>
    <mergeCell ref="G8:H9"/>
    <mergeCell ref="I8:J9"/>
    <mergeCell ref="K8:L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5" min="2" style="0" width="12"/>
    <col collapsed="false" customWidth="true" hidden="false" outlineLevel="0" max="6" min="6" style="0" width="13"/>
  </cols>
  <sheetData>
    <row r="1" customFormat="false" ht="25.5" hidden="false" customHeight="true" outlineLevel="0" collapsed="false">
      <c r="A1" s="15" t="s">
        <v>18</v>
      </c>
      <c r="B1" s="15"/>
      <c r="C1" s="15"/>
      <c r="D1" s="15"/>
      <c r="E1" s="15"/>
      <c r="F1" s="15"/>
    </row>
    <row r="2" customFormat="false" ht="15" hidden="false" customHeight="false" outlineLevel="0" collapsed="false">
      <c r="A2" s="16" t="s">
        <v>19</v>
      </c>
      <c r="B2" s="16" t="s">
        <v>20</v>
      </c>
      <c r="C2" s="16" t="s">
        <v>21</v>
      </c>
      <c r="D2" s="16" t="s">
        <v>22</v>
      </c>
      <c r="E2" s="16" t="s">
        <v>23</v>
      </c>
      <c r="F2" s="16" t="s">
        <v>24</v>
      </c>
    </row>
    <row r="3" customFormat="false" ht="15" hidden="false" customHeight="false" outlineLevel="0" collapsed="false">
      <c r="A3" s="17" t="s">
        <v>25</v>
      </c>
      <c r="B3" s="18" t="n">
        <v>50000</v>
      </c>
      <c r="C3" s="18" t="n">
        <v>58000</v>
      </c>
      <c r="D3" s="19" t="n">
        <f aca="false">B3-C3</f>
        <v>-8000</v>
      </c>
      <c r="E3" s="20" t="n">
        <f aca="false">(B3-C3)/B3</f>
        <v>-0.16</v>
      </c>
      <c r="F3" s="21" t="str">
        <f aca="false">IF(B3-C3&gt;=0,"Favorable","Unfavorable")</f>
        <v>Unfavorable</v>
      </c>
    </row>
    <row r="4" customFormat="false" ht="15" hidden="false" customHeight="false" outlineLevel="0" collapsed="false">
      <c r="A4" s="17" t="s">
        <v>26</v>
      </c>
      <c r="B4" s="18" t="n">
        <v>80000</v>
      </c>
      <c r="C4" s="18" t="n">
        <v>76000</v>
      </c>
      <c r="D4" s="19" t="n">
        <f aca="false">B4-C4</f>
        <v>4000</v>
      </c>
      <c r="E4" s="20" t="n">
        <f aca="false">(B4-C4)/B4</f>
        <v>0.05</v>
      </c>
      <c r="F4" s="21" t="str">
        <f aca="false">IF(B4-C4&gt;=0,"Favorable","Unfavorable")</f>
        <v>Favorable</v>
      </c>
    </row>
    <row r="5" customFormat="false" ht="15" hidden="false" customHeight="false" outlineLevel="0" collapsed="false">
      <c r="A5" s="17" t="s">
        <v>27</v>
      </c>
      <c r="B5" s="18" t="n">
        <v>120000</v>
      </c>
      <c r="C5" s="18" t="n">
        <v>125000</v>
      </c>
      <c r="D5" s="19" t="n">
        <f aca="false">B5-C5</f>
        <v>-5000</v>
      </c>
      <c r="E5" s="20" t="n">
        <f aca="false">(B5-C5)/B5</f>
        <v>-0.0416666666666667</v>
      </c>
      <c r="F5" s="21" t="str">
        <f aca="false">IF(B5-C5&gt;=0,"Favorable","Unfavorable")</f>
        <v>Unfavorable</v>
      </c>
    </row>
    <row r="6" customFormat="false" ht="15" hidden="false" customHeight="false" outlineLevel="0" collapsed="false">
      <c r="A6" s="17" t="s">
        <v>28</v>
      </c>
      <c r="B6" s="18" t="n">
        <v>40000</v>
      </c>
      <c r="C6" s="18" t="n">
        <v>37000</v>
      </c>
      <c r="D6" s="19" t="n">
        <f aca="false">B6-C6</f>
        <v>3000</v>
      </c>
      <c r="E6" s="20" t="n">
        <f aca="false">(B6-C6)/B6</f>
        <v>0.075</v>
      </c>
      <c r="F6" s="21" t="str">
        <f aca="false">IF(B6-C6&gt;=0,"Favorable","Unfavorable")</f>
        <v>Favorable</v>
      </c>
    </row>
    <row r="7" customFormat="false" ht="15" hidden="false" customHeight="false" outlineLevel="0" collapsed="false">
      <c r="A7" s="17" t="s">
        <v>29</v>
      </c>
      <c r="B7" s="18" t="n">
        <v>30000</v>
      </c>
      <c r="C7" s="18" t="n">
        <v>29000</v>
      </c>
      <c r="D7" s="19" t="n">
        <f aca="false">B7-C7</f>
        <v>1000</v>
      </c>
      <c r="E7" s="20" t="n">
        <f aca="false">(B7-C7)/B7</f>
        <v>0.0333333333333333</v>
      </c>
      <c r="F7" s="21" t="str">
        <f aca="false">IF(B7-C7&gt;=0,"Favorable","Unfavorable")</f>
        <v>Favorable</v>
      </c>
    </row>
    <row r="8" customFormat="false" ht="15" hidden="false" customHeight="false" outlineLevel="0" collapsed="false">
      <c r="A8" s="17" t="s">
        <v>30</v>
      </c>
      <c r="B8" s="18" t="n">
        <v>25000</v>
      </c>
      <c r="C8" s="18" t="n">
        <v>31000</v>
      </c>
      <c r="D8" s="19" t="n">
        <f aca="false">B8-C8</f>
        <v>-6000</v>
      </c>
      <c r="E8" s="20" t="n">
        <f aca="false">(B8-C8)/B8</f>
        <v>-0.24</v>
      </c>
      <c r="F8" s="21" t="str">
        <f aca="false">IF(B8-C8&gt;=0,"Favorable","Unfavorable")</f>
        <v>Unfavorable</v>
      </c>
    </row>
    <row r="9" customFormat="false" ht="15" hidden="false" customHeight="false" outlineLevel="0" collapsed="false">
      <c r="A9" s="17" t="s">
        <v>31</v>
      </c>
      <c r="B9" s="18" t="n">
        <v>60000</v>
      </c>
      <c r="C9" s="18" t="n">
        <v>55000</v>
      </c>
      <c r="D9" s="19" t="n">
        <f aca="false">B9-C9</f>
        <v>5000</v>
      </c>
      <c r="E9" s="20" t="n">
        <f aca="false">(B9-C9)/B9</f>
        <v>0.0833333333333333</v>
      </c>
      <c r="F9" s="21" t="str">
        <f aca="false">IF(B9-C9&gt;=0,"Favorable","Unfavorable")</f>
        <v>Favorable</v>
      </c>
    </row>
  </sheetData>
  <mergeCells count="1">
    <mergeCell ref="A1:F1"/>
  </mergeCells>
  <conditionalFormatting sqref="F3:F9">
    <cfRule type="cellIs" priority="2" operator="equal" aboveAverage="0" equalAverage="0" bottom="0" percent="0" rank="0" text="" dxfId="0">
      <formula>"Favorable"</formula>
    </cfRule>
    <cfRule type="cellIs" priority="3" operator="equal" aboveAverage="0" equalAverage="0" bottom="0" percent="0" rank="0" text="" dxfId="1">
      <formula>"Unfavorable"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0" t="s">
        <v>24</v>
      </c>
      <c r="B1" s="0" t="s">
        <v>32</v>
      </c>
    </row>
    <row r="2" customFormat="false" ht="15" hidden="false" customHeight="false" outlineLevel="0" collapsed="false">
      <c r="A2" s="0" t="s">
        <v>33</v>
      </c>
      <c r="B2" s="0" t="n">
        <f aca="false">COUNTIF(Budget!$F$3:$F$9,"Favorable")</f>
        <v>4</v>
      </c>
    </row>
    <row r="3" customFormat="false" ht="15" hidden="false" customHeight="false" outlineLevel="0" collapsed="false">
      <c r="A3" s="0" t="s">
        <v>34</v>
      </c>
      <c r="B3" s="0" t="n">
        <f aca="false">COUNTIF(Budget!$F$3:$F$9,"Unfavorable")</f>
        <v>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2026-08-13T04:30:47Z</dcterms:created>
  <dc:creator>openpyxl</dc:creator>
  <dc:description/>
  <dc:language>en-US</dc:language>
  <cp:lastModifiedBy/>
  <dcterms:modified xsi:type="dcterms:W3CDTF">2026-08-13T04:30:54Z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