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ltayer2013-my.sharepoint.com/personal/rregmi_altayer_com/Documents/Desktop/lazytools/new templaees- ED/marketing_excel_templates_30_visualized_files/"/>
    </mc:Choice>
  </mc:AlternateContent>
  <xr:revisionPtr revIDLastSave="16" documentId="11_CEC581F50539A55E533322FBFDF281373CC39C56" xr6:coauthVersionLast="47" xr6:coauthVersionMax="47" xr10:uidLastSave="{239B12AD-E013-4105-B6CF-D4745E11954B}"/>
  <bookViews>
    <workbookView xWindow="-110" yWindow="-110" windowWidth="19420" windowHeight="11500" activeTab="2" xr2:uid="{00000000-000D-0000-FFFF-FFFF00000000}"/>
  </bookViews>
  <sheets>
    <sheet name="Tracker" sheetId="2" r:id="rId1"/>
    <sheet name="Dashboard" sheetId="1" r:id="rId2"/>
    <sheet name="How to us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" l="1"/>
  <c r="K12" i="2"/>
  <c r="K11" i="2"/>
  <c r="K10" i="2"/>
  <c r="K9" i="2"/>
  <c r="K8" i="2"/>
  <c r="K7" i="2"/>
  <c r="K6" i="2"/>
  <c r="K5" i="2"/>
  <c r="K4" i="2"/>
  <c r="K3" i="2"/>
  <c r="K2" i="2"/>
  <c r="D15" i="1"/>
  <c r="C15" i="1"/>
  <c r="D14" i="1"/>
  <c r="C14" i="1"/>
  <c r="D13" i="1"/>
  <c r="C13" i="1"/>
  <c r="D12" i="1"/>
  <c r="C12" i="1"/>
  <c r="D11" i="1"/>
  <c r="C11" i="1"/>
  <c r="D10" i="1"/>
  <c r="C10" i="1"/>
  <c r="H5" i="1"/>
  <c r="F5" i="1"/>
  <c r="D5" i="1"/>
  <c r="B5" i="1"/>
</calcChain>
</file>

<file path=xl/sharedStrings.xml><?xml version="1.0" encoding="utf-8"?>
<sst xmlns="http://schemas.openxmlformats.org/spreadsheetml/2006/main" count="102" uniqueCount="63">
  <si>
    <t>Backlink Tracker</t>
  </si>
  <si>
    <t>Interactive KPI dashboard — update the Template sheet to refresh these visuals</t>
  </si>
  <si>
    <t>Keywords/Items</t>
  </si>
  <si>
    <t>Avg Rank</t>
  </si>
  <si>
    <t>Total Sessions</t>
  </si>
  <si>
    <t>Backlinks</t>
  </si>
  <si>
    <t>Priority</t>
  </si>
  <si>
    <t>Count</t>
  </si>
  <si>
    <t>Opportunity Score</t>
  </si>
  <si>
    <t>High</t>
  </si>
  <si>
    <t>Medium</t>
  </si>
  <si>
    <t>Low</t>
  </si>
  <si>
    <t>Technical</t>
  </si>
  <si>
    <t>Content</t>
  </si>
  <si>
    <t>Authority</t>
  </si>
  <si>
    <t>Tip: The charts are connected to the summary tables above. Update the Template sheet, then refresh/recalculate in Excel if needed.</t>
  </si>
  <si>
    <t>Date</t>
  </si>
  <si>
    <t>Page / Keyword / Domain</t>
  </si>
  <si>
    <t>Category</t>
  </si>
  <si>
    <t>Owner</t>
  </si>
  <si>
    <t>Search Volume</t>
  </si>
  <si>
    <t>Difficulty</t>
  </si>
  <si>
    <t>Current Rank</t>
  </si>
  <si>
    <t>Target Rank</t>
  </si>
  <si>
    <t>Sessions</t>
  </si>
  <si>
    <t>Status</t>
  </si>
  <si>
    <t>Backlink Item 1</t>
  </si>
  <si>
    <t>Keyword</t>
  </si>
  <si>
    <t>Agency</t>
  </si>
  <si>
    <t>On Hold</t>
  </si>
  <si>
    <t>Backlink Item 2</t>
  </si>
  <si>
    <t>Content Owner</t>
  </si>
  <si>
    <t>Not Started</t>
  </si>
  <si>
    <t>Backlink Item 3</t>
  </si>
  <si>
    <t>Performance Marketer</t>
  </si>
  <si>
    <t>Backlink Item 4</t>
  </si>
  <si>
    <t>On-page</t>
  </si>
  <si>
    <t>Backlink Item 5</t>
  </si>
  <si>
    <t>In Progress</t>
  </si>
  <si>
    <t>Backlink Item 6</t>
  </si>
  <si>
    <t>Marketing Lead</t>
  </si>
  <si>
    <t>Completed</t>
  </si>
  <si>
    <t>Backlink Item 7</t>
  </si>
  <si>
    <t>SEO Specialist</t>
  </si>
  <si>
    <t>Backlink Item 8</t>
  </si>
  <si>
    <t>Backlink Item 9</t>
  </si>
  <si>
    <t>Backlink Item 10</t>
  </si>
  <si>
    <t>Designer</t>
  </si>
  <si>
    <t>Backlink Item 11</t>
  </si>
  <si>
    <t>Backlink Item 12</t>
  </si>
  <si>
    <t>How to use: Backlink Tracker</t>
  </si>
  <si>
    <t>Area</t>
  </si>
  <si>
    <t>How to use</t>
  </si>
  <si>
    <t>Template sheet</t>
  </si>
  <si>
    <t>Replace the sample rows with your own marketing data. Keep the formulas in calculated KPI columns.</t>
  </si>
  <si>
    <t>Dashboard sheet</t>
  </si>
  <si>
    <t>Use the KPI cards, charts, and visual summaries to review performance quickly.</t>
  </si>
  <si>
    <t>Status/Priority fields</t>
  </si>
  <si>
    <t>Use the dropdowns to keep tracking consistent across campaigns, assets, or tasks.</t>
  </si>
  <si>
    <t>Conditional formatting</t>
  </si>
  <si>
    <t>Data bars and highlights help identify high spend, low conversion, overdue items, or incomplete work.</t>
  </si>
  <si>
    <t>Adding rows</t>
  </si>
  <si>
    <t>Insert new rows inside the data area and copy formulas from the row above.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</si>
</sst>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"/>
  </numFmts>
  <fonts count="10">
    <font>
      <sz val="11"/>
      <name val="Carlito"/>
    </font>
    <font>
      <sz val="10"/>
      <name val="Aptos"/>
    </font>
    <font>
      <b/>
      <sz val="18"/>
      <color rgb="FFFFFFFF"/>
      <name val="Aptos"/>
    </font>
    <font>
      <i/>
      <sz val="11"/>
      <color rgb="FF374151"/>
      <name val="Carlito"/>
    </font>
    <font>
      <b/>
      <sz val="16"/>
      <color rgb="FFFFFFFF"/>
      <name val="Aptos"/>
    </font>
    <font>
      <b/>
      <sz val="11"/>
      <color rgb="FFFFFFFF"/>
      <name val="Carlito"/>
    </font>
    <font>
      <b/>
      <sz val="16"/>
      <color rgb="FF0F766E"/>
      <name val="Carlito"/>
    </font>
    <font>
      <b/>
      <sz val="10"/>
      <color rgb="FFFFFFFF"/>
      <name val="Aptos"/>
    </font>
    <font>
      <b/>
      <sz val="11"/>
      <color rgb="FF111827"/>
      <name val="Carlito"/>
    </font>
    <font>
      <b/>
      <sz val="15"/>
      <color rgb="FF0F766E"/>
      <name val="Carlito"/>
    </font>
  </fonts>
  <fills count="6">
    <fill>
      <patternFill patternType="none"/>
    </fill>
    <fill>
      <patternFill patternType="gray125"/>
    </fill>
    <fill>
      <patternFill patternType="solid">
        <fgColor rgb="FF0F766E"/>
      </patternFill>
    </fill>
    <fill>
      <patternFill patternType="solid">
        <fgColor rgb="FFCCFBF1"/>
      </patternFill>
    </fill>
    <fill>
      <patternFill patternType="solid">
        <fgColor rgb="FF14B8A6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4" borderId="0" xfId="0" applyFont="1" applyFill="1" applyAlignment="1">
      <alignment horizontal="center"/>
    </xf>
    <xf numFmtId="0" fontId="0" fillId="0" borderId="0" xfId="0" applyAlignment="1">
      <alignment wrapText="1"/>
    </xf>
    <xf numFmtId="0" fontId="5" fillId="4" borderId="0" xfId="0" applyFont="1" applyFill="1" applyAlignment="1">
      <alignment wrapText="1"/>
    </xf>
    <xf numFmtId="0" fontId="1" fillId="0" borderId="0" xfId="0" applyFont="1"/>
    <xf numFmtId="0" fontId="8" fillId="3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0" fillId="0" borderId="4" xfId="0" applyNumberFormat="1" applyBorder="1" applyAlignment="1"/>
    <xf numFmtId="0" fontId="0" fillId="0" borderId="5" xfId="0" applyBorder="1" applyAlignment="1"/>
    <xf numFmtId="165" fontId="0" fillId="0" borderId="5" xfId="0" applyNumberFormat="1" applyBorder="1" applyAlignment="1"/>
    <xf numFmtId="0" fontId="0" fillId="0" borderId="6" xfId="0" applyBorder="1" applyAlignment="1"/>
    <xf numFmtId="164" fontId="0" fillId="0" borderId="7" xfId="0" applyNumberFormat="1" applyBorder="1" applyAlignment="1"/>
    <xf numFmtId="0" fontId="0" fillId="0" borderId="8" xfId="0" applyBorder="1" applyAlignment="1"/>
    <xf numFmtId="165" fontId="0" fillId="0" borderId="8" xfId="0" applyNumberFormat="1" applyBorder="1" applyAlignment="1"/>
    <xf numFmtId="0" fontId="0" fillId="0" borderId="9" xfId="0" applyBorder="1" applyAlignment="1"/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8" fillId="3" borderId="10" xfId="0" applyFont="1" applyFill="1" applyBorder="1" applyAlignment="1">
      <alignment horizontal="center" wrapText="1"/>
    </xf>
    <xf numFmtId="0" fontId="0" fillId="5" borderId="11" xfId="0" applyFill="1" applyBorder="1" applyAlignment="1">
      <alignment horizontal="center" wrapText="1"/>
    </xf>
    <xf numFmtId="1" fontId="9" fillId="5" borderId="12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wrapText="1"/>
    </xf>
    <xf numFmtId="165" fontId="9" fillId="5" borderId="12" xfId="0" applyNumberFormat="1" applyFont="1" applyFill="1" applyBorder="1" applyAlignment="1">
      <alignment horizontal="center" vertical="center" wrapText="1"/>
    </xf>
    <xf numFmtId="3" fontId="9" fillId="5" borderId="12" xfId="0" applyNumberFormat="1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wrapText="1"/>
    </xf>
    <xf numFmtId="0" fontId="0" fillId="5" borderId="15" xfId="0" applyFill="1" applyBorder="1" applyAlignment="1">
      <alignment horizontal="center" wrapText="1"/>
    </xf>
    <xf numFmtId="0" fontId="3" fillId="3" borderId="0" xfId="0" applyFont="1" applyFill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US"/>
              <a:t>SEO Opportunity Summary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Count</c:v>
          </c:tx>
          <c:invertIfNegative val="1"/>
          <c:cat>
            <c:strRef>
              <c:f>Dashboard!$B$10:$B$15</c:f>
              <c:strCache>
                <c:ptCount val="6"/>
                <c:pt idx="0">
                  <c:v>High</c:v>
                </c:pt>
                <c:pt idx="1">
                  <c:v>Medium</c:v>
                </c:pt>
                <c:pt idx="2">
                  <c:v>Low</c:v>
                </c:pt>
                <c:pt idx="3">
                  <c:v>Technical</c:v>
                </c:pt>
                <c:pt idx="4">
                  <c:v>Content</c:v>
                </c:pt>
                <c:pt idx="5">
                  <c:v>Authority</c:v>
                </c:pt>
              </c:strCache>
            </c:strRef>
          </c:cat>
          <c:val>
            <c:numRef>
              <c:f>Dashboard!$C$10:$C$15</c:f>
              <c:numCache>
                <c:formatCode>General</c:formatCode>
                <c:ptCount val="6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69-4D2C-B610-5A764ABD711F}"/>
            </c:ext>
          </c:extLst>
        </c:ser>
        <c:ser>
          <c:idx val="1"/>
          <c:order val="1"/>
          <c:tx>
            <c:v>Opportunity Score</c:v>
          </c:tx>
          <c:invertIfNegative val="1"/>
          <c:cat>
            <c:strRef>
              <c:f>Dashboard!$B$10:$B$15</c:f>
              <c:strCache>
                <c:ptCount val="6"/>
                <c:pt idx="0">
                  <c:v>High</c:v>
                </c:pt>
                <c:pt idx="1">
                  <c:v>Medium</c:v>
                </c:pt>
                <c:pt idx="2">
                  <c:v>Low</c:v>
                </c:pt>
                <c:pt idx="3">
                  <c:v>Technical</c:v>
                </c:pt>
                <c:pt idx="4">
                  <c:v>Content</c:v>
                </c:pt>
                <c:pt idx="5">
                  <c:v>Authority</c:v>
                </c:pt>
              </c:strCache>
            </c:strRef>
          </c:cat>
          <c:val>
            <c:numRef>
              <c:f>Dashboard!$D$10:$D$15</c:f>
              <c:numCache>
                <c:formatCode>General</c:formatCode>
                <c:ptCount val="6"/>
                <c:pt idx="0">
                  <c:v>952.77203000000009</c:v>
                </c:pt>
                <c:pt idx="1">
                  <c:v>226.97452999999999</c:v>
                </c:pt>
                <c:pt idx="2">
                  <c:v>327.67928000000001</c:v>
                </c:pt>
                <c:pt idx="3">
                  <c:v>29.6479</c:v>
                </c:pt>
                <c:pt idx="4">
                  <c:v>223.93115999999998</c:v>
                </c:pt>
                <c:pt idx="5">
                  <c:v>212.9332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69-4D2C-B610-5A764ABD7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0</xdr:rowOff>
    </xdr:from>
    <xdr:to>
      <xdr:col>10</xdr:col>
      <xdr:colOff>0</xdr:colOff>
      <xdr:row>36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3"/>
  <sheetViews>
    <sheetView workbookViewId="0"/>
  </sheetViews>
  <sheetFormatPr defaultRowHeight="14"/>
  <cols>
    <col min="1" max="1" width="9.9140625" bestFit="1" customWidth="1"/>
    <col min="2" max="2" width="19.6640625" bestFit="1" customWidth="1"/>
    <col min="3" max="3" width="8.33203125" bestFit="1" customWidth="1"/>
    <col min="4" max="4" width="18.9140625" bestFit="1" customWidth="1"/>
    <col min="5" max="5" width="12.25" bestFit="1" customWidth="1"/>
    <col min="6" max="6" width="7.75" bestFit="1" customWidth="1"/>
    <col min="7" max="7" width="10.83203125" bestFit="1" customWidth="1"/>
    <col min="8" max="8" width="9.6640625" bestFit="1" customWidth="1"/>
    <col min="9" max="9" width="7.5" bestFit="1" customWidth="1"/>
    <col min="10" max="10" width="8.1640625" bestFit="1" customWidth="1"/>
    <col min="11" max="11" width="14.6640625" bestFit="1" customWidth="1"/>
    <col min="12" max="12" width="7.1640625" bestFit="1" customWidth="1"/>
    <col min="13" max="13" width="10" bestFit="1" customWidth="1"/>
  </cols>
  <sheetData>
    <row r="1" spans="1:26" ht="20" customHeight="1">
      <c r="A1" s="9" t="s">
        <v>16</v>
      </c>
      <c r="B1" s="10" t="s">
        <v>17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5</v>
      </c>
      <c r="K1" s="10" t="s">
        <v>8</v>
      </c>
      <c r="L1" s="10" t="s">
        <v>6</v>
      </c>
      <c r="M1" s="11" t="s">
        <v>25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2">
        <v>46148</v>
      </c>
      <c r="B2" s="13" t="s">
        <v>26</v>
      </c>
      <c r="C2" s="13" t="s">
        <v>27</v>
      </c>
      <c r="D2" s="13" t="s">
        <v>28</v>
      </c>
      <c r="E2" s="13">
        <v>6457</v>
      </c>
      <c r="F2" s="13">
        <v>41</v>
      </c>
      <c r="G2" s="13">
        <v>55</v>
      </c>
      <c r="H2" s="13">
        <v>16</v>
      </c>
      <c r="I2" s="13">
        <v>5895</v>
      </c>
      <c r="J2" s="13">
        <v>70</v>
      </c>
      <c r="K2" s="14">
        <f t="shared" ref="K2:K13" si="0">MAX(0,(E2/1000)*(100-F2)/100*(G2-H2+1))</f>
        <v>152.3852</v>
      </c>
      <c r="L2" s="13" t="s">
        <v>9</v>
      </c>
      <c r="M2" s="15" t="s">
        <v>29</v>
      </c>
    </row>
    <row r="3" spans="1:26">
      <c r="A3" s="12">
        <v>46153</v>
      </c>
      <c r="B3" s="13" t="s">
        <v>30</v>
      </c>
      <c r="C3" s="13" t="s">
        <v>12</v>
      </c>
      <c r="D3" s="13" t="s">
        <v>31</v>
      </c>
      <c r="E3" s="13">
        <v>8311</v>
      </c>
      <c r="F3" s="13">
        <v>50</v>
      </c>
      <c r="G3" s="13">
        <v>8</v>
      </c>
      <c r="H3" s="13">
        <v>4</v>
      </c>
      <c r="I3" s="13">
        <v>6731</v>
      </c>
      <c r="J3" s="13">
        <v>131</v>
      </c>
      <c r="K3" s="14">
        <f t="shared" si="0"/>
        <v>20.7775</v>
      </c>
      <c r="L3" s="13" t="s">
        <v>10</v>
      </c>
      <c r="M3" s="15" t="s">
        <v>32</v>
      </c>
    </row>
    <row r="4" spans="1:26">
      <c r="A4" s="12">
        <v>46158</v>
      </c>
      <c r="B4" s="13" t="s">
        <v>33</v>
      </c>
      <c r="C4" s="13" t="s">
        <v>13</v>
      </c>
      <c r="D4" s="13" t="s">
        <v>34</v>
      </c>
      <c r="E4" s="13">
        <v>8761</v>
      </c>
      <c r="F4" s="13">
        <v>64</v>
      </c>
      <c r="G4" s="13">
        <v>78</v>
      </c>
      <c r="H4" s="13">
        <v>8</v>
      </c>
      <c r="I4" s="13">
        <v>2324</v>
      </c>
      <c r="J4" s="13">
        <v>73</v>
      </c>
      <c r="K4" s="14">
        <f t="shared" si="0"/>
        <v>223.93115999999998</v>
      </c>
      <c r="L4" s="13" t="s">
        <v>11</v>
      </c>
      <c r="M4" s="15" t="s">
        <v>32</v>
      </c>
    </row>
    <row r="5" spans="1:26">
      <c r="A5" s="12">
        <v>46163</v>
      </c>
      <c r="B5" s="13" t="s">
        <v>35</v>
      </c>
      <c r="C5" s="13" t="s">
        <v>36</v>
      </c>
      <c r="D5" s="13" t="s">
        <v>34</v>
      </c>
      <c r="E5" s="13">
        <v>6769</v>
      </c>
      <c r="F5" s="13">
        <v>81</v>
      </c>
      <c r="G5" s="13">
        <v>61</v>
      </c>
      <c r="H5" s="13">
        <v>9</v>
      </c>
      <c r="I5" s="13">
        <v>7493</v>
      </c>
      <c r="J5" s="13">
        <v>32</v>
      </c>
      <c r="K5" s="14">
        <f t="shared" si="0"/>
        <v>68.16382999999999</v>
      </c>
      <c r="L5" s="13" t="s">
        <v>10</v>
      </c>
      <c r="M5" s="15" t="s">
        <v>29</v>
      </c>
    </row>
    <row r="6" spans="1:26">
      <c r="A6" s="12">
        <v>46168</v>
      </c>
      <c r="B6" s="13" t="s">
        <v>37</v>
      </c>
      <c r="C6" s="13" t="s">
        <v>14</v>
      </c>
      <c r="D6" s="13" t="s">
        <v>34</v>
      </c>
      <c r="E6" s="13">
        <v>3830</v>
      </c>
      <c r="F6" s="13">
        <v>32</v>
      </c>
      <c r="G6" s="13">
        <v>60</v>
      </c>
      <c r="H6" s="13">
        <v>8</v>
      </c>
      <c r="I6" s="13">
        <v>7048</v>
      </c>
      <c r="J6" s="13">
        <v>21</v>
      </c>
      <c r="K6" s="14">
        <f t="shared" si="0"/>
        <v>138.03319999999999</v>
      </c>
      <c r="L6" s="13" t="s">
        <v>10</v>
      </c>
      <c r="M6" s="15" t="s">
        <v>38</v>
      </c>
    </row>
    <row r="7" spans="1:26">
      <c r="A7" s="12">
        <v>46173</v>
      </c>
      <c r="B7" s="13" t="s">
        <v>39</v>
      </c>
      <c r="C7" s="13" t="s">
        <v>36</v>
      </c>
      <c r="D7" s="13" t="s">
        <v>40</v>
      </c>
      <c r="E7" s="13">
        <v>2798</v>
      </c>
      <c r="F7" s="13">
        <v>49</v>
      </c>
      <c r="G7" s="13">
        <v>20</v>
      </c>
      <c r="H7" s="13">
        <v>7</v>
      </c>
      <c r="I7" s="13">
        <v>6790</v>
      </c>
      <c r="J7" s="13">
        <v>69</v>
      </c>
      <c r="K7" s="14">
        <f t="shared" si="0"/>
        <v>19.977720000000001</v>
      </c>
      <c r="L7" s="13" t="s">
        <v>11</v>
      </c>
      <c r="M7" s="15" t="s">
        <v>41</v>
      </c>
    </row>
    <row r="8" spans="1:26">
      <c r="A8" s="12">
        <v>46178</v>
      </c>
      <c r="B8" s="13" t="s">
        <v>42</v>
      </c>
      <c r="C8" s="13" t="s">
        <v>36</v>
      </c>
      <c r="D8" s="13" t="s">
        <v>43</v>
      </c>
      <c r="E8" s="13">
        <v>12269</v>
      </c>
      <c r="F8" s="13">
        <v>28</v>
      </c>
      <c r="G8" s="13">
        <v>4</v>
      </c>
      <c r="H8" s="13">
        <v>15</v>
      </c>
      <c r="I8" s="13">
        <v>3339</v>
      </c>
      <c r="J8" s="13">
        <v>51</v>
      </c>
      <c r="K8" s="14">
        <f t="shared" si="0"/>
        <v>0</v>
      </c>
      <c r="L8" s="13" t="s">
        <v>11</v>
      </c>
      <c r="M8" s="15" t="s">
        <v>29</v>
      </c>
    </row>
    <row r="9" spans="1:26">
      <c r="A9" s="12">
        <v>46183</v>
      </c>
      <c r="B9" s="13" t="s">
        <v>44</v>
      </c>
      <c r="C9" s="13" t="s">
        <v>14</v>
      </c>
      <c r="D9" s="13" t="s">
        <v>43</v>
      </c>
      <c r="E9" s="13">
        <v>5350</v>
      </c>
      <c r="F9" s="13">
        <v>75</v>
      </c>
      <c r="G9" s="13">
        <v>67</v>
      </c>
      <c r="H9" s="13">
        <v>12</v>
      </c>
      <c r="I9" s="13">
        <v>417</v>
      </c>
      <c r="J9" s="13">
        <v>79</v>
      </c>
      <c r="K9" s="14">
        <f t="shared" si="0"/>
        <v>74.899999999999991</v>
      </c>
      <c r="L9" s="13" t="s">
        <v>11</v>
      </c>
      <c r="M9" s="15" t="s">
        <v>32</v>
      </c>
    </row>
    <row r="10" spans="1:26">
      <c r="A10" s="12">
        <v>46188</v>
      </c>
      <c r="B10" s="13" t="s">
        <v>45</v>
      </c>
      <c r="C10" s="13" t="s">
        <v>27</v>
      </c>
      <c r="D10" s="13" t="s">
        <v>31</v>
      </c>
      <c r="E10" s="13">
        <v>5402</v>
      </c>
      <c r="F10" s="13">
        <v>64</v>
      </c>
      <c r="G10" s="13">
        <v>14</v>
      </c>
      <c r="H10" s="13">
        <v>3</v>
      </c>
      <c r="I10" s="13">
        <v>754</v>
      </c>
      <c r="J10" s="13">
        <v>126</v>
      </c>
      <c r="K10" s="14">
        <f t="shared" si="0"/>
        <v>23.336639999999999</v>
      </c>
      <c r="L10" s="13" t="s">
        <v>9</v>
      </c>
      <c r="M10" s="15" t="s">
        <v>32</v>
      </c>
    </row>
    <row r="11" spans="1:26">
      <c r="A11" s="12">
        <v>46193</v>
      </c>
      <c r="B11" s="13" t="s">
        <v>46</v>
      </c>
      <c r="C11" s="13" t="s">
        <v>12</v>
      </c>
      <c r="D11" s="13" t="s">
        <v>47</v>
      </c>
      <c r="E11" s="13">
        <v>672</v>
      </c>
      <c r="F11" s="13">
        <v>12</v>
      </c>
      <c r="G11" s="13">
        <v>19</v>
      </c>
      <c r="H11" s="13">
        <v>5</v>
      </c>
      <c r="I11" s="13">
        <v>5837</v>
      </c>
      <c r="J11" s="13">
        <v>38</v>
      </c>
      <c r="K11" s="14">
        <f t="shared" si="0"/>
        <v>8.8704000000000001</v>
      </c>
      <c r="L11" s="13" t="s">
        <v>11</v>
      </c>
      <c r="M11" s="15" t="s">
        <v>41</v>
      </c>
    </row>
    <row r="12" spans="1:26">
      <c r="A12" s="12">
        <v>46198</v>
      </c>
      <c r="B12" s="13" t="s">
        <v>48</v>
      </c>
      <c r="C12" s="13" t="s">
        <v>27</v>
      </c>
      <c r="D12" s="13" t="s">
        <v>47</v>
      </c>
      <c r="E12" s="13">
        <v>13944</v>
      </c>
      <c r="F12" s="13">
        <v>17</v>
      </c>
      <c r="G12" s="13">
        <v>69</v>
      </c>
      <c r="H12" s="13">
        <v>3</v>
      </c>
      <c r="I12" s="13">
        <v>6992</v>
      </c>
      <c r="J12" s="13">
        <v>60</v>
      </c>
      <c r="K12" s="14">
        <f t="shared" si="0"/>
        <v>775.42583999999999</v>
      </c>
      <c r="L12" s="13" t="s">
        <v>9</v>
      </c>
      <c r="M12" s="15" t="s">
        <v>32</v>
      </c>
    </row>
    <row r="13" spans="1:26">
      <c r="A13" s="16">
        <v>46203</v>
      </c>
      <c r="B13" s="17" t="s">
        <v>49</v>
      </c>
      <c r="C13" s="17" t="s">
        <v>27</v>
      </c>
      <c r="D13" s="17" t="s">
        <v>40</v>
      </c>
      <c r="E13" s="17">
        <v>833</v>
      </c>
      <c r="F13" s="17">
        <v>35</v>
      </c>
      <c r="G13" s="17">
        <v>4</v>
      </c>
      <c r="H13" s="17">
        <v>2</v>
      </c>
      <c r="I13" s="17">
        <v>2654</v>
      </c>
      <c r="J13" s="17">
        <v>34</v>
      </c>
      <c r="K13" s="18">
        <f t="shared" si="0"/>
        <v>1.62435</v>
      </c>
      <c r="L13" s="17" t="s">
        <v>9</v>
      </c>
      <c r="M13" s="19" t="s">
        <v>41</v>
      </c>
    </row>
  </sheetData>
  <conditionalFormatting sqref="G2:H13">
    <cfRule type="colorScale" priority="2">
      <colorScale>
        <cfvo type="min"/>
        <cfvo type="percentile" val="50"/>
        <cfvo type="max"/>
        <color rgb="FFDCFCE7"/>
        <color rgb="FFFEF3C7"/>
        <color rgb="FFFEE2E2"/>
      </colorScale>
    </cfRule>
  </conditionalFormatting>
  <conditionalFormatting sqref="K2:K13">
    <cfRule type="dataBar" priority="1">
      <dataBar>
        <cfvo type="min"/>
        <cfvo type="max"/>
        <color rgb="FF14B8A6"/>
      </dataBar>
    </cfRule>
    <cfRule type="dataBar" priority="3">
      <dataBar>
        <cfvo type="min"/>
        <cfvo type="max"/>
        <color rgb="FF14B8A6"/>
      </dataBar>
      <extLst>
        <ext xmlns:x14="http://schemas.microsoft.com/office/spreadsheetml/2009/9/main" uri="{B025F937-C7B1-47D3-B67F-A62EFF666E3E}">
          <x14:id>{40A404A6-F2E9-17A7-CDF3-E589CB56547D}</x14:id>
        </ext>
      </extLst>
    </cfRule>
  </conditionalFormatting>
  <dataValidations count="2">
    <dataValidation type="list" sqref="H2:H13" xr:uid="{00000000-0002-0000-0100-000000000000}">
      <formula1>"Not Started,In Progress,Completed,On Hold"</formula1>
    </dataValidation>
    <dataValidation type="list" sqref="D2:D13" xr:uid="{00000000-0002-0000-0100-000001000000}">
      <formula1>"Marketing Lead,Content Owner,Performance Marketer,SEO Specialist,Designer,Agency"</formula1>
    </dataValidation>
  </dataValidations>
  <pageMargins left="0.7" right="0.7" top="0.75" bottom="0.75" header="0.3" footer="0.3"/>
  <headerFooter>
    <oddFooter>&amp;C_x000D_&amp;1#&amp;"Aptos"&amp;10&amp;K000000 Classified: Al Tayer Confidential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0A404A6-F2E9-17A7-CDF3-E589CB56547D}">
            <x14:dataBar>
              <x14:cfvo type="min"/>
              <x14:cfvo type="max"/>
              <x14:negativeFillColor auto="1"/>
              <x14:axisColor auto="1"/>
            </x14:dataBar>
          </x14:cfRule>
          <xm:sqref>K2:K13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43"/>
  <sheetViews>
    <sheetView showGridLines="0" zoomScale="85" zoomScaleNormal="85" workbookViewId="0">
      <selection activeCell="K7" sqref="K7"/>
    </sheetView>
  </sheetViews>
  <sheetFormatPr defaultRowHeight="14"/>
  <cols>
    <col min="1" max="1" width="8.6640625" style="3"/>
    <col min="2" max="2" width="8.33203125" style="3" bestFit="1" customWidth="1"/>
    <col min="3" max="3" width="5.9140625" style="3" bestFit="1" customWidth="1"/>
    <col min="4" max="4" width="16.5" style="3" bestFit="1" customWidth="1"/>
    <col min="5" max="5" width="8.6640625" style="3"/>
    <col min="6" max="6" width="11.33203125" style="3" customWidth="1"/>
    <col min="7" max="7" width="8.6640625" style="3"/>
    <col min="8" max="8" width="7.5" style="3" customWidth="1"/>
    <col min="9" max="16384" width="8.6640625" style="3"/>
  </cols>
  <sheetData>
    <row r="1" spans="2:27" ht="21.4" customHeight="1">
      <c r="B1" s="20" t="s">
        <v>0</v>
      </c>
      <c r="C1" s="21"/>
      <c r="D1" s="21"/>
      <c r="E1" s="21"/>
      <c r="F1" s="21"/>
      <c r="G1" s="21"/>
      <c r="H1" s="21"/>
      <c r="I1" s="2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2:27" ht="14.5">
      <c r="B2" s="23" t="s">
        <v>1</v>
      </c>
      <c r="C2" s="24"/>
      <c r="D2" s="24"/>
      <c r="E2" s="24"/>
      <c r="F2" s="24"/>
      <c r="G2" s="24"/>
      <c r="H2" s="24"/>
      <c r="I2" s="24"/>
      <c r="J2" s="24"/>
    </row>
    <row r="4" spans="2:27" ht="20">
      <c r="B4" s="6" t="s">
        <v>2</v>
      </c>
      <c r="C4" s="7"/>
      <c r="D4" s="25" t="s">
        <v>3</v>
      </c>
      <c r="E4" s="26"/>
      <c r="F4" s="25" t="s">
        <v>4</v>
      </c>
      <c r="G4" s="26"/>
      <c r="H4" s="25" t="s">
        <v>5</v>
      </c>
      <c r="I4" s="26"/>
    </row>
    <row r="5" spans="2:27">
      <c r="B5" s="27">
        <f>COUNTA(Tracker!B:B)-1</f>
        <v>12</v>
      </c>
      <c r="C5" s="28"/>
      <c r="D5" s="29">
        <f>AVERAGE(Tracker!G:G)</f>
        <v>38.25</v>
      </c>
      <c r="E5" s="28"/>
      <c r="F5" s="30">
        <f>SUM(Tracker!I:I)</f>
        <v>56274</v>
      </c>
      <c r="G5" s="28"/>
      <c r="H5" s="30">
        <f>SUM(Tracker!J:J)</f>
        <v>784</v>
      </c>
      <c r="I5" s="28"/>
    </row>
    <row r="6" spans="2:27">
      <c r="B6" s="31"/>
      <c r="C6" s="32"/>
      <c r="D6" s="31"/>
      <c r="E6" s="32"/>
      <c r="F6" s="31"/>
      <c r="G6" s="32"/>
      <c r="H6" s="31"/>
      <c r="I6" s="32"/>
    </row>
    <row r="9" spans="2:27">
      <c r="B9" s="4" t="s">
        <v>6</v>
      </c>
      <c r="C9" s="4" t="s">
        <v>7</v>
      </c>
      <c r="D9" s="4" t="s">
        <v>8</v>
      </c>
    </row>
    <row r="10" spans="2:27">
      <c r="B10" s="3" t="s">
        <v>9</v>
      </c>
      <c r="C10" s="3">
        <f>COUNTIF(Tracker!L:L,B10)</f>
        <v>4</v>
      </c>
      <c r="D10" s="3">
        <f>SUMIF(Tracker!L:L,B10,Tracker!K:K)</f>
        <v>952.77203000000009</v>
      </c>
    </row>
    <row r="11" spans="2:27">
      <c r="B11" s="3" t="s">
        <v>10</v>
      </c>
      <c r="C11" s="3">
        <f>COUNTIF(Tracker!L:L,B11)</f>
        <v>3</v>
      </c>
      <c r="D11" s="3">
        <f>SUMIF(Tracker!L:L,B11,Tracker!K:K)</f>
        <v>226.97452999999999</v>
      </c>
    </row>
    <row r="12" spans="2:27">
      <c r="B12" s="3" t="s">
        <v>11</v>
      </c>
      <c r="C12" s="3">
        <f>COUNTIF(Tracker!L:L,B12)</f>
        <v>5</v>
      </c>
      <c r="D12" s="3">
        <f>SUMIF(Tracker!L:L,B12,Tracker!K:K)</f>
        <v>327.67928000000001</v>
      </c>
    </row>
    <row r="13" spans="2:27">
      <c r="B13" s="3" t="s">
        <v>12</v>
      </c>
      <c r="C13" s="3">
        <f>COUNTIF(Tracker!C:C,B13)</f>
        <v>2</v>
      </c>
      <c r="D13" s="3">
        <f>SUMIF(Tracker!C:C,B13,Tracker!K:K)</f>
        <v>29.6479</v>
      </c>
    </row>
    <row r="14" spans="2:27">
      <c r="B14" s="3" t="s">
        <v>13</v>
      </c>
      <c r="C14" s="3">
        <f>COUNTIF(Tracker!C:C,B14)</f>
        <v>1</v>
      </c>
      <c r="D14" s="3">
        <f>SUMIF(Tracker!C:C,B14,Tracker!K:K)</f>
        <v>223.93115999999998</v>
      </c>
    </row>
    <row r="15" spans="2:27">
      <c r="B15" s="3" t="s">
        <v>14</v>
      </c>
      <c r="C15" s="3">
        <f>COUNTIF(Tracker!C:C,B15)</f>
        <v>2</v>
      </c>
      <c r="D15" s="3">
        <f>SUMIF(Tracker!C:C,B15,Tracker!K:K)</f>
        <v>212.9332</v>
      </c>
    </row>
    <row r="40" spans="2:10">
      <c r="B40" s="33" t="s">
        <v>15</v>
      </c>
      <c r="C40" s="34"/>
      <c r="D40" s="34"/>
      <c r="E40" s="34"/>
      <c r="F40" s="34"/>
      <c r="G40" s="34"/>
      <c r="H40" s="34"/>
      <c r="I40" s="34"/>
      <c r="J40" s="34"/>
    </row>
    <row r="41" spans="2:10">
      <c r="B41" s="34"/>
      <c r="C41" s="34"/>
      <c r="D41" s="34"/>
      <c r="E41" s="34"/>
      <c r="F41" s="34"/>
      <c r="G41" s="34"/>
      <c r="H41" s="34"/>
      <c r="I41" s="34"/>
      <c r="J41" s="34"/>
    </row>
    <row r="42" spans="2:10">
      <c r="B42" s="34"/>
      <c r="C42" s="34"/>
      <c r="D42" s="34"/>
      <c r="E42" s="34"/>
      <c r="F42" s="34"/>
      <c r="G42" s="34"/>
      <c r="H42" s="34"/>
      <c r="I42" s="34"/>
      <c r="J42" s="34"/>
    </row>
    <row r="43" spans="2:10">
      <c r="B43" s="34"/>
      <c r="C43" s="34"/>
      <c r="D43" s="34"/>
      <c r="E43" s="34"/>
      <c r="F43" s="34"/>
      <c r="G43" s="34"/>
      <c r="H43" s="34"/>
      <c r="I43" s="34"/>
      <c r="J43" s="34"/>
    </row>
  </sheetData>
  <mergeCells count="11">
    <mergeCell ref="B40:J43"/>
    <mergeCell ref="B1:J1"/>
    <mergeCell ref="B2:J2"/>
    <mergeCell ref="B4:C4"/>
    <mergeCell ref="B5:C6"/>
    <mergeCell ref="D4:E4"/>
    <mergeCell ref="D5:E6"/>
    <mergeCell ref="F4:G4"/>
    <mergeCell ref="F5:G6"/>
    <mergeCell ref="H4:I4"/>
    <mergeCell ref="H5:I6"/>
  </mergeCells>
  <conditionalFormatting sqref="C10:E17">
    <cfRule type="dataBar" priority="1">
      <dataBar>
        <cfvo type="min"/>
        <cfvo type="max"/>
        <color rgb="FF14B8A6"/>
      </dataBar>
    </cfRule>
    <cfRule type="dataBar" priority="2">
      <dataBar>
        <cfvo type="min"/>
        <cfvo type="max"/>
        <color rgb="FF14B8A6"/>
      </dataBar>
      <extLst>
        <ext xmlns:x14="http://schemas.microsoft.com/office/spreadsheetml/2009/9/main" uri="{B025F937-C7B1-47D3-B67F-A62EFF666E3E}">
          <x14:id>{E5D2A047-4238-8741-E2B3-85669B88D1C8}</x14:id>
        </ext>
      </extLst>
    </cfRule>
  </conditionalFormatting>
  <pageMargins left="0.7" right="0.7" top="0.75" bottom="0.75" header="0.3" footer="0.3"/>
  <headerFooter>
    <oddFooter>&amp;C_x000D_&amp;1#&amp;"Aptos"&amp;10&amp;K000000 Classified: Al Tayer Confidential</oddFooter>
  </headerFooter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D2A047-4238-8741-E2B3-85669B88D1C8}">
            <x14:dataBar>
              <x14:cfvo type="min"/>
              <x14:cfvo type="max"/>
              <x14:negativeFillColor auto="1"/>
              <x14:axisColor auto="1"/>
            </x14:dataBar>
          </x14:cfRule>
          <xm:sqref>C10:E17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8"/>
  <sheetViews>
    <sheetView tabSelected="1" workbookViewId="0">
      <selection activeCell="B5" sqref="B5"/>
    </sheetView>
  </sheetViews>
  <sheetFormatPr defaultRowHeight="14"/>
  <cols>
    <col min="1" max="1" width="24" customWidth="1"/>
    <col min="2" max="2" width="90" customWidth="1"/>
  </cols>
  <sheetData>
    <row r="1" spans="1:26" ht="18.649999999999999" customHeight="1">
      <c r="A1" s="8" t="s">
        <v>50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3" spans="1:26">
      <c r="A3" s="2" t="s">
        <v>51</v>
      </c>
      <c r="B3" s="2" t="s">
        <v>52</v>
      </c>
    </row>
    <row r="4" spans="1:26">
      <c r="A4" s="3" t="s">
        <v>53</v>
      </c>
      <c r="B4" s="3" t="s">
        <v>54</v>
      </c>
    </row>
    <row r="5" spans="1:26">
      <c r="A5" s="3" t="s">
        <v>55</v>
      </c>
      <c r="B5" s="3" t="s">
        <v>56</v>
      </c>
    </row>
    <row r="6" spans="1:26">
      <c r="A6" s="3" t="s">
        <v>57</v>
      </c>
      <c r="B6" s="3" t="s">
        <v>58</v>
      </c>
    </row>
    <row r="7" spans="1:26">
      <c r="A7" s="3" t="s">
        <v>59</v>
      </c>
      <c r="B7" s="3" t="s">
        <v>60</v>
      </c>
    </row>
    <row r="8" spans="1:26">
      <c r="A8" s="3" t="s">
        <v>61</v>
      </c>
      <c r="B8" s="3" t="s">
        <v>62</v>
      </c>
    </row>
  </sheetData>
  <mergeCells count="1">
    <mergeCell ref="A1:D1"/>
  </mergeCells>
  <pageMargins left="0.7" right="0.7" top="0.75" bottom="0.75" header="0.3" footer="0.3"/>
  <headerFooter>
    <oddFooter>&amp;C_x000D_&amp;1#&amp;"Aptos"&amp;10&amp;K000000 Classified: Al Tayer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</vt:lpstr>
      <vt:lpstr>Dashboard</vt:lpstr>
      <vt:lpstr>How to use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Rupak Gaudel Regmi</cp:lastModifiedBy>
  <dcterms:modified xsi:type="dcterms:W3CDTF">2026-05-20T09:37:05Z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08418dc-1a12-4304-839f-53807389d782_Enabled">
    <vt:lpwstr>true</vt:lpwstr>
  </property>
  <property fmtid="{D5CDD505-2E9C-101B-9397-08002B2CF9AE}" pid="3" name="MSIP_Label_c08418dc-1a12-4304-839f-53807389d782_SetDate">
    <vt:lpwstr>2026-05-20T09:36:03Z</vt:lpwstr>
  </property>
  <property fmtid="{D5CDD505-2E9C-101B-9397-08002B2CF9AE}" pid="4" name="MSIP_Label_c08418dc-1a12-4304-839f-53807389d782_Method">
    <vt:lpwstr>Standard</vt:lpwstr>
  </property>
  <property fmtid="{D5CDD505-2E9C-101B-9397-08002B2CF9AE}" pid="5" name="MSIP_Label_c08418dc-1a12-4304-839f-53807389d782_Name">
    <vt:lpwstr>Confidential</vt:lpwstr>
  </property>
  <property fmtid="{D5CDD505-2E9C-101B-9397-08002B2CF9AE}" pid="6" name="MSIP_Label_c08418dc-1a12-4304-839f-53807389d782_SiteId">
    <vt:lpwstr>0b65287c-4b25-471e-bb31-4db98559c488</vt:lpwstr>
  </property>
  <property fmtid="{D5CDD505-2E9C-101B-9397-08002B2CF9AE}" pid="7" name="MSIP_Label_c08418dc-1a12-4304-839f-53807389d782_ActionId">
    <vt:lpwstr>f556ab41-11fe-49cf-9306-ec1ba0cb0129</vt:lpwstr>
  </property>
  <property fmtid="{D5CDD505-2E9C-101B-9397-08002B2CF9AE}" pid="8" name="MSIP_Label_c08418dc-1a12-4304-839f-53807389d782_ContentBits">
    <vt:lpwstr>2</vt:lpwstr>
  </property>
  <property fmtid="{D5CDD505-2E9C-101B-9397-08002B2CF9AE}" pid="9" name="MSIP_Label_c08418dc-1a12-4304-839f-53807389d782_Tag">
    <vt:lpwstr>10, 3, 0, 1</vt:lpwstr>
  </property>
</Properties>
</file>