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Work Orders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0FAF3"/>
      </patternFill>
    </fill>
    <fill>
      <patternFill patternType="solid">
        <fgColor rgb="00FFF8E1"/>
      </patternFill>
    </fill>
    <fill>
      <patternFill patternType="solid">
        <fgColor rgb="003AB86A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3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5" borderId="0" applyAlignment="1" pivotButton="0" quotePrefix="0" xfId="0">
      <alignment horizontal="left" vertical="center" wrapText="1"/>
    </xf>
    <xf numFmtId="3" fontId="6" fillId="3" borderId="0" applyAlignment="1" pivotButton="0" quotePrefix="0" xfId="0">
      <alignment horizontal="left" vertical="center"/>
    </xf>
    <xf numFmtId="165" fontId="6" fillId="3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/>
    </xf>
    <xf numFmtId="164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center" vertical="center"/>
    </xf>
    <xf numFmtId="1" fontId="4" fillId="3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center" vertical="center"/>
    </xf>
    <xf numFmtId="1" fontId="4" fillId="0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4">
    <dxf>
      <font>
        <b val="1"/>
        <color rgb="009C1B1B"/>
      </font>
      <fill>
        <patternFill patternType="solid">
          <fgColor rgb="00F8CBCB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1F4E79"/>
      </font>
      <fill>
        <patternFill patternType="solid">
          <fgColor rgb="00DCEEF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Status</a:t>
            </a:r>
          </a:p>
        </rich>
      </tx>
    </title>
    <plotArea>
      <pieChart>
        <varyColors val="1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'Dashboard'!$A$12:$A$15</f>
            </numRef>
          </cat>
          <val>
            <numRef>
              <f>'Dashboard'!$B$12:$B$15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By Priority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'Dashboard'!E11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'Dashboard'!$D$12:$D$15</f>
            </numRef>
          </cat>
          <val>
            <numRef>
              <f>'Dashboard'!$E$12:$E$15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17</row>
      <rowOff>0</rowOff>
    </from>
    <ext cx="32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17</row>
      <rowOff>0</rowOff>
    </from>
    <ext cx="360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Work Order &amp; Maintenance Request Log</t>
        </is>
      </c>
    </row>
    <row r="2">
      <c r="A2" s="2" t="inlineStr">
        <is>
          <t>by ExcelGuru.io  |  Log facility and maintenance requests and track them to completion.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Capture every maintenance request with a priority and assignee, auto-number it, and track how long each job stays open.</t>
        </is>
      </c>
    </row>
    <row r="7">
      <c r="A7" s="3" t="inlineStr">
        <is>
          <t>Sheet 1 — Work Orders</t>
        </is>
      </c>
    </row>
    <row r="8" ht="42" customHeight="1">
      <c r="A8" s="4" t="inlineStr">
        <is>
          <t>Log the request, location, description and priority, then assign it and update the status. The WO ID generates itself and 'Days Open' tracks the age.</t>
        </is>
      </c>
    </row>
    <row r="10">
      <c r="A10" s="3" t="inlineStr">
        <is>
          <t>How the ID and ageing work</t>
        </is>
      </c>
    </row>
    <row r="11" ht="42" customHeight="1">
      <c r="A11" s="4" t="inlineStr">
        <is>
          <t>Each order is numbered WO-001, WO-002 with a TEXT and ROW formula. 'Days Open' counts from the request date, freezing at the completion date once a job is done.</t>
        </is>
      </c>
    </row>
    <row r="13">
      <c r="A13" s="3" t="inlineStr">
        <is>
          <t>Sheet 2 — Dashboard</t>
        </is>
      </c>
    </row>
    <row r="14" ht="42" customHeight="1">
      <c r="A14" s="4" t="inlineStr">
        <is>
          <t>See open versus completed orders, how many urgent or high-priority jobs are still open, your average turnaround, and the split by status and priority.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priorities, statuses and assignees on the Lists tab. Sort by priority then days open to always tackle the most urgent, longest-waiting job first.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5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WORK ORDERS  —  DASHBOARD</t>
        </is>
      </c>
    </row>
    <row r="3">
      <c r="A3" s="6" t="inlineStr">
        <is>
          <t>Total Orders</t>
        </is>
      </c>
      <c r="C3" s="6" t="inlineStr">
        <is>
          <t>Open</t>
        </is>
      </c>
      <c r="E3" s="6" t="inlineStr">
        <is>
          <t>Urgent/High Open</t>
        </is>
      </c>
      <c r="G3" s="6" t="inlineStr">
        <is>
          <t>Completed</t>
        </is>
      </c>
    </row>
    <row r="4" ht="30" customHeight="1">
      <c r="A4" s="7">
        <f>COUNTA('Work Orders'!C4:C43)</f>
        <v/>
      </c>
      <c r="C4" s="7">
        <f>COUNTA('Work Orders'!C4:C43)-COUNTIF('Work Orders'!H4:H43,"Completed")</f>
        <v/>
      </c>
      <c r="E4" s="7">
        <f>COUNTIFS('Work Orders'!F4:F43,"Urgent",'Work Orders'!H4:H43,"&lt;&gt;Completed")+COUNTIFS('Work Orders'!F4:F43,"High",'Work Orders'!H4:H43,"&lt;&gt;Completed")</f>
        <v/>
      </c>
      <c r="G4" s="7">
        <f>COUNTIF('Work Orders'!H4:H43,"Completed")</f>
        <v/>
      </c>
    </row>
    <row r="6">
      <c r="A6" s="6" t="inlineStr">
        <is>
          <t>Avg Days Open</t>
        </is>
      </c>
      <c r="C6" s="6" t="inlineStr">
        <is>
          <t>On Hold</t>
        </is>
      </c>
    </row>
    <row r="7" ht="30" customHeight="1">
      <c r="A7" s="8">
        <f>IFERROR(AVERAGE('Work Orders'!J4:J43),0)</f>
        <v/>
      </c>
      <c r="C7" s="7">
        <f>COUNTIF('Work Orders'!H4:H43,"On Hold")</f>
        <v/>
      </c>
    </row>
    <row r="10">
      <c r="A10" s="9" t="inlineStr">
        <is>
          <t>By Status</t>
        </is>
      </c>
      <c r="D10" s="9" t="inlineStr">
        <is>
          <t>By Priority</t>
        </is>
      </c>
    </row>
    <row r="11">
      <c r="A11" s="10" t="inlineStr">
        <is>
          <t>Status</t>
        </is>
      </c>
      <c r="B11" s="10" t="inlineStr">
        <is>
          <t>Count</t>
        </is>
      </c>
      <c r="D11" s="10" t="inlineStr">
        <is>
          <t>Priority</t>
        </is>
      </c>
      <c r="E11" s="10" t="inlineStr">
        <is>
          <t>Count</t>
        </is>
      </c>
    </row>
    <row r="12">
      <c r="A12" s="11" t="inlineStr">
        <is>
          <t>Open</t>
        </is>
      </c>
      <c r="B12" s="11">
        <f>COUNTIF('Work Orders'!H4:H43,"Open")</f>
        <v/>
      </c>
      <c r="D12" s="11" t="inlineStr">
        <is>
          <t>Low</t>
        </is>
      </c>
      <c r="E12" s="11">
        <f>COUNTIF('Work Orders'!F4:F43,"Low")</f>
        <v/>
      </c>
    </row>
    <row r="13">
      <c r="A13" s="11" t="inlineStr">
        <is>
          <t>In Progress</t>
        </is>
      </c>
      <c r="B13" s="11">
        <f>COUNTIF('Work Orders'!H4:H43,"In Progress")</f>
        <v/>
      </c>
      <c r="D13" s="11" t="inlineStr">
        <is>
          <t>Medium</t>
        </is>
      </c>
      <c r="E13" s="11">
        <f>COUNTIF('Work Orders'!F4:F43,"Medium")</f>
        <v/>
      </c>
    </row>
    <row r="14">
      <c r="A14" s="11" t="inlineStr">
        <is>
          <t>On Hold</t>
        </is>
      </c>
      <c r="B14" s="11">
        <f>COUNTIF('Work Orders'!H4:H43,"On Hold")</f>
        <v/>
      </c>
      <c r="D14" s="11" t="inlineStr">
        <is>
          <t>High</t>
        </is>
      </c>
      <c r="E14" s="11">
        <f>COUNTIF('Work Orders'!F4:F43,"High")</f>
        <v/>
      </c>
    </row>
    <row r="15">
      <c r="A15" s="11" t="inlineStr">
        <is>
          <t>Completed</t>
        </is>
      </c>
      <c r="B15" s="11">
        <f>COUNTIF('Work Orders'!H4:H43,"Completed")</f>
        <v/>
      </c>
      <c r="D15" s="11" t="inlineStr">
        <is>
          <t>Urgent</t>
        </is>
      </c>
      <c r="E15" s="11">
        <f>COUNTIF('Work Orders'!F4:F43,"Urgent")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J4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3" customWidth="1" min="3" max="3"/>
    <col width="15" customWidth="1" min="4" max="4"/>
    <col width="16" customWidth="1" min="5" max="5"/>
    <col width="9" customWidth="1" min="6" max="6"/>
    <col width="12" customWidth="1" min="7" max="7"/>
    <col width="12" customWidth="1" min="8" max="8"/>
    <col width="12" customWidth="1" min="9" max="9"/>
    <col width="9" customWidth="1" min="10" max="10"/>
  </cols>
  <sheetData>
    <row r="1">
      <c r="A1" s="12" t="inlineStr">
        <is>
          <t>Work Order &amp; Maintenance Request Log — log, assign and close out jobs</t>
        </is>
      </c>
    </row>
    <row r="3">
      <c r="A3" s="13" t="inlineStr">
        <is>
          <t>WO ID</t>
        </is>
      </c>
      <c r="B3" s="13" t="inlineStr">
        <is>
          <t>Date Requested</t>
        </is>
      </c>
      <c r="C3" s="13" t="inlineStr">
        <is>
          <t>Requested By</t>
        </is>
      </c>
      <c r="D3" s="13" t="inlineStr">
        <is>
          <t>Location / Asset</t>
        </is>
      </c>
      <c r="E3" s="13" t="inlineStr">
        <is>
          <t>Description</t>
        </is>
      </c>
      <c r="F3" s="13" t="inlineStr">
        <is>
          <t>Priority</t>
        </is>
      </c>
      <c r="G3" s="13" t="inlineStr">
        <is>
          <t>Assigned To</t>
        </is>
      </c>
      <c r="H3" s="13" t="inlineStr">
        <is>
          <t>Status</t>
        </is>
      </c>
      <c r="I3" s="13" t="inlineStr">
        <is>
          <t>Completed</t>
        </is>
      </c>
      <c r="J3" s="13" t="inlineStr">
        <is>
          <t>Days Open</t>
        </is>
      </c>
    </row>
    <row r="4">
      <c r="A4" s="14">
        <f>IF(C4="","","WO-"&amp;TEXT(ROW()-3,"000"))</f>
        <v/>
      </c>
      <c r="B4" s="15" t="n">
        <v>46172</v>
      </c>
      <c r="C4" s="16" t="inlineStr">
        <is>
          <t>Front desk</t>
        </is>
      </c>
      <c r="D4" s="16" t="inlineStr">
        <is>
          <t>Lobby HVAC</t>
        </is>
      </c>
      <c r="E4" s="16" t="inlineStr">
        <is>
          <t>No heating</t>
        </is>
      </c>
      <c r="F4" s="17" t="inlineStr">
        <is>
          <t>Urgent</t>
        </is>
      </c>
      <c r="G4" s="16" t="inlineStr">
        <is>
          <t>Mike</t>
        </is>
      </c>
      <c r="H4" s="17" t="inlineStr">
        <is>
          <t>Completed</t>
        </is>
      </c>
      <c r="I4" s="15" t="n">
        <v>46175</v>
      </c>
      <c r="J4" s="18">
        <f>IF(B4="","",IF(H4="Completed",IF(I4="","",I4-B4),TODAY()-B4))</f>
        <v/>
      </c>
    </row>
    <row r="5">
      <c r="A5" s="19">
        <f>IF(C5="","","WO-"&amp;TEXT(ROW()-3,"000"))</f>
        <v/>
      </c>
      <c r="B5" s="15" t="n">
        <v>46176</v>
      </c>
      <c r="C5" s="16" t="inlineStr">
        <is>
          <t>K. Lee</t>
        </is>
      </c>
      <c r="D5" s="16" t="inlineStr">
        <is>
          <t>Room 204</t>
        </is>
      </c>
      <c r="E5" s="16" t="inlineStr">
        <is>
          <t>Leaking tap</t>
        </is>
      </c>
      <c r="F5" s="17" t="inlineStr">
        <is>
          <t>Medium</t>
        </is>
      </c>
      <c r="G5" s="16" t="inlineStr">
        <is>
          <t>Dana</t>
        </is>
      </c>
      <c r="H5" s="17" t="inlineStr">
        <is>
          <t>Completed</t>
        </is>
      </c>
      <c r="I5" s="15" t="n">
        <v>46179</v>
      </c>
      <c r="J5" s="20">
        <f>IF(B5="","",IF(H5="Completed",IF(I5="","",I5-B5),TODAY()-B5))</f>
        <v/>
      </c>
    </row>
    <row r="6">
      <c r="A6" s="14">
        <f>IF(C6="","","WO-"&amp;TEXT(ROW()-3,"000"))</f>
        <v/>
      </c>
      <c r="B6" s="15" t="n">
        <v>46178</v>
      </c>
      <c r="C6" s="16" t="inlineStr">
        <is>
          <t>Warehouse</t>
        </is>
      </c>
      <c r="D6" s="16" t="inlineStr">
        <is>
          <t>Forklift 2</t>
        </is>
      </c>
      <c r="E6" s="16" t="inlineStr">
        <is>
          <t>Won't start</t>
        </is>
      </c>
      <c r="F6" s="17" t="inlineStr">
        <is>
          <t>High</t>
        </is>
      </c>
      <c r="G6" s="16" t="inlineStr">
        <is>
          <t>Raj</t>
        </is>
      </c>
      <c r="H6" s="17" t="inlineStr">
        <is>
          <t>In Progress</t>
        </is>
      </c>
      <c r="I6" s="15" t="n"/>
      <c r="J6" s="18">
        <f>IF(B6="","",IF(H6="Completed",IF(I6="","",I6-B6),TODAY()-B6))</f>
        <v/>
      </c>
    </row>
    <row r="7">
      <c r="A7" s="19">
        <f>IF(C7="","","WO-"&amp;TEXT(ROW()-3,"000"))</f>
        <v/>
      </c>
      <c r="B7" s="15" t="n">
        <v>46180</v>
      </c>
      <c r="C7" s="16" t="inlineStr">
        <is>
          <t>J. Park</t>
        </is>
      </c>
      <c r="D7" s="16" t="inlineStr">
        <is>
          <t>Kitchen</t>
        </is>
      </c>
      <c r="E7" s="16" t="inlineStr">
        <is>
          <t>Oven fault</t>
        </is>
      </c>
      <c r="F7" s="17" t="inlineStr">
        <is>
          <t>High</t>
        </is>
      </c>
      <c r="G7" s="16" t="inlineStr">
        <is>
          <t>Tom</t>
        </is>
      </c>
      <c r="H7" s="17" t="inlineStr">
        <is>
          <t>On Hold</t>
        </is>
      </c>
      <c r="I7" s="15" t="n"/>
      <c r="J7" s="20">
        <f>IF(B7="","",IF(H7="Completed",IF(I7="","",I7-B7),TODAY()-B7))</f>
        <v/>
      </c>
    </row>
    <row r="8">
      <c r="A8" s="14">
        <f>IF(C8="","","WO-"&amp;TEXT(ROW()-3,"000"))</f>
        <v/>
      </c>
      <c r="B8" s="15" t="n">
        <v>46181</v>
      </c>
      <c r="C8" s="16" t="inlineStr">
        <is>
          <t>Reception</t>
        </is>
      </c>
      <c r="D8" s="16" t="inlineStr">
        <is>
          <t>Door lock</t>
        </is>
      </c>
      <c r="E8" s="16" t="inlineStr">
        <is>
          <t>Sticking</t>
        </is>
      </c>
      <c r="F8" s="17" t="inlineStr">
        <is>
          <t>Low</t>
        </is>
      </c>
      <c r="G8" s="16" t="inlineStr">
        <is>
          <t>Mike</t>
        </is>
      </c>
      <c r="H8" s="17" t="inlineStr">
        <is>
          <t>Completed</t>
        </is>
      </c>
      <c r="I8" s="15" t="n">
        <v>46184</v>
      </c>
      <c r="J8" s="18">
        <f>IF(B8="","",IF(H8="Completed",IF(I8="","",I8-B8),TODAY()-B8))</f>
        <v/>
      </c>
    </row>
    <row r="9">
      <c r="A9" s="19">
        <f>IF(C9="","","WO-"&amp;TEXT(ROW()-3,"000"))</f>
        <v/>
      </c>
      <c r="B9" s="15" t="n">
        <v>46182</v>
      </c>
      <c r="C9" s="16" t="inlineStr">
        <is>
          <t>M. Cruz</t>
        </is>
      </c>
      <c r="D9" s="16" t="inlineStr">
        <is>
          <t>Room 110</t>
        </is>
      </c>
      <c r="E9" s="16" t="inlineStr">
        <is>
          <t>Light flicker</t>
        </is>
      </c>
      <c r="F9" s="17" t="inlineStr">
        <is>
          <t>Low</t>
        </is>
      </c>
      <c r="G9" s="16" t="inlineStr">
        <is>
          <t>Dana</t>
        </is>
      </c>
      <c r="H9" s="17" t="inlineStr">
        <is>
          <t>Open</t>
        </is>
      </c>
      <c r="I9" s="15" t="n"/>
      <c r="J9" s="20">
        <f>IF(B9="","",IF(H9="Completed",IF(I9="","",I9-B9),TODAY()-B9))</f>
        <v/>
      </c>
    </row>
    <row r="10">
      <c r="A10" s="14">
        <f>IF(C10="","","WO-"&amp;TEXT(ROW()-3,"000"))</f>
        <v/>
      </c>
      <c r="B10" s="15" t="n">
        <v>46183</v>
      </c>
      <c r="C10" s="16" t="inlineStr">
        <is>
          <t>Facilities</t>
        </is>
      </c>
      <c r="D10" s="16" t="inlineStr">
        <is>
          <t>Car park</t>
        </is>
      </c>
      <c r="E10" s="16" t="inlineStr">
        <is>
          <t>Pothole</t>
        </is>
      </c>
      <c r="F10" s="17" t="inlineStr">
        <is>
          <t>Medium</t>
        </is>
      </c>
      <c r="G10" s="16" t="inlineStr">
        <is>
          <t>Unassigned</t>
        </is>
      </c>
      <c r="H10" s="17" t="inlineStr">
        <is>
          <t>Open</t>
        </is>
      </c>
      <c r="I10" s="15" t="n"/>
      <c r="J10" s="18">
        <f>IF(B10="","",IF(H10="Completed",IF(I10="","",I10-B10),TODAY()-B10))</f>
        <v/>
      </c>
    </row>
    <row r="11">
      <c r="A11" s="19">
        <f>IF(C11="","","WO-"&amp;TEXT(ROW()-3,"000"))</f>
        <v/>
      </c>
      <c r="B11" s="15" t="n">
        <v>46184</v>
      </c>
      <c r="C11" s="16" t="inlineStr">
        <is>
          <t>S. Obi</t>
        </is>
      </c>
      <c r="D11" s="16" t="inlineStr">
        <is>
          <t>Server room</t>
        </is>
      </c>
      <c r="E11" s="16" t="inlineStr">
        <is>
          <t>AC alarm</t>
        </is>
      </c>
      <c r="F11" s="17" t="inlineStr">
        <is>
          <t>Urgent</t>
        </is>
      </c>
      <c r="G11" s="16" t="inlineStr">
        <is>
          <t>Raj</t>
        </is>
      </c>
      <c r="H11" s="17" t="inlineStr">
        <is>
          <t>In Progress</t>
        </is>
      </c>
      <c r="I11" s="15" t="n"/>
      <c r="J11" s="20">
        <f>IF(B11="","",IF(H11="Completed",IF(I11="","",I11-B11),TODAY()-B11))</f>
        <v/>
      </c>
    </row>
    <row r="12">
      <c r="A12" s="14">
        <f>IF(C12="","","WO-"&amp;TEXT(ROW()-3,"000"))</f>
        <v/>
      </c>
      <c r="B12" s="15" t="n">
        <v>46185</v>
      </c>
      <c r="C12" s="16" t="inlineStr">
        <is>
          <t>Cleaning</t>
        </is>
      </c>
      <c r="D12" s="16" t="inlineStr">
        <is>
          <t>Restroom 1</t>
        </is>
      </c>
      <c r="E12" s="16" t="inlineStr">
        <is>
          <t>Blocked drain</t>
        </is>
      </c>
      <c r="F12" s="17" t="inlineStr">
        <is>
          <t>High</t>
        </is>
      </c>
      <c r="G12" s="16" t="inlineStr">
        <is>
          <t>Tom</t>
        </is>
      </c>
      <c r="H12" s="17" t="inlineStr">
        <is>
          <t>Open</t>
        </is>
      </c>
      <c r="I12" s="15" t="n"/>
      <c r="J12" s="18">
        <f>IF(B12="","",IF(H12="Completed",IF(I12="","",I12-B12),TODAY()-B12))</f>
        <v/>
      </c>
    </row>
    <row r="13">
      <c r="A13" s="19">
        <f>IF(C13="","","WO-"&amp;TEXT(ROW()-3,"000"))</f>
        <v/>
      </c>
      <c r="B13" s="15" t="n">
        <v>46186</v>
      </c>
      <c r="C13" s="16" t="inlineStr">
        <is>
          <t>H. Vale</t>
        </is>
      </c>
      <c r="D13" s="16" t="inlineStr">
        <is>
          <t>Office 3</t>
        </is>
      </c>
      <c r="E13" s="16" t="inlineStr">
        <is>
          <t>Broken blind</t>
        </is>
      </c>
      <c r="F13" s="17" t="inlineStr">
        <is>
          <t>Low</t>
        </is>
      </c>
      <c r="G13" s="16" t="inlineStr">
        <is>
          <t>Unassigned</t>
        </is>
      </c>
      <c r="H13" s="17" t="inlineStr">
        <is>
          <t>Open</t>
        </is>
      </c>
      <c r="I13" s="15" t="n"/>
      <c r="J13" s="20">
        <f>IF(B13="","",IF(H13="Completed",IF(I13="","",I13-B13),TODAY()-B13))</f>
        <v/>
      </c>
    </row>
    <row r="14">
      <c r="A14" s="14">
        <f>IF(C14="","","WO-"&amp;TEXT(ROW()-3,"000"))</f>
        <v/>
      </c>
      <c r="B14" s="15" t="n"/>
      <c r="C14" s="16" t="n"/>
      <c r="D14" s="16" t="n"/>
      <c r="E14" s="16" t="n"/>
      <c r="F14" s="17" t="n"/>
      <c r="G14" s="16" t="n"/>
      <c r="H14" s="17" t="n"/>
      <c r="I14" s="15" t="n"/>
      <c r="J14" s="18">
        <f>IF(B14="","",IF(H14="Completed",IF(I14="","",I14-B14),TODAY()-B14))</f>
        <v/>
      </c>
    </row>
    <row r="15">
      <c r="A15" s="19">
        <f>IF(C15="","","WO-"&amp;TEXT(ROW()-3,"000"))</f>
        <v/>
      </c>
      <c r="B15" s="15" t="n"/>
      <c r="C15" s="16" t="n"/>
      <c r="D15" s="16" t="n"/>
      <c r="E15" s="16" t="n"/>
      <c r="F15" s="17" t="n"/>
      <c r="G15" s="16" t="n"/>
      <c r="H15" s="17" t="n"/>
      <c r="I15" s="15" t="n"/>
      <c r="J15" s="20">
        <f>IF(B15="","",IF(H15="Completed",IF(I15="","",I15-B15),TODAY()-B15))</f>
        <v/>
      </c>
    </row>
    <row r="16">
      <c r="A16" s="14">
        <f>IF(C16="","","WO-"&amp;TEXT(ROW()-3,"000"))</f>
        <v/>
      </c>
      <c r="B16" s="15" t="n"/>
      <c r="C16" s="16" t="n"/>
      <c r="D16" s="16" t="n"/>
      <c r="E16" s="16" t="n"/>
      <c r="F16" s="17" t="n"/>
      <c r="G16" s="16" t="n"/>
      <c r="H16" s="17" t="n"/>
      <c r="I16" s="15" t="n"/>
      <c r="J16" s="18">
        <f>IF(B16="","",IF(H16="Completed",IF(I16="","",I16-B16),TODAY()-B16))</f>
        <v/>
      </c>
    </row>
    <row r="17">
      <c r="A17" s="19">
        <f>IF(C17="","","WO-"&amp;TEXT(ROW()-3,"000"))</f>
        <v/>
      </c>
      <c r="B17" s="15" t="n"/>
      <c r="C17" s="16" t="n"/>
      <c r="D17" s="16" t="n"/>
      <c r="E17" s="16" t="n"/>
      <c r="F17" s="17" t="n"/>
      <c r="G17" s="16" t="n"/>
      <c r="H17" s="17" t="n"/>
      <c r="I17" s="15" t="n"/>
      <c r="J17" s="20">
        <f>IF(B17="","",IF(H17="Completed",IF(I17="","",I17-B17),TODAY()-B17))</f>
        <v/>
      </c>
    </row>
    <row r="18">
      <c r="A18" s="14">
        <f>IF(C18="","","WO-"&amp;TEXT(ROW()-3,"000"))</f>
        <v/>
      </c>
      <c r="B18" s="15" t="n"/>
      <c r="C18" s="16" t="n"/>
      <c r="D18" s="16" t="n"/>
      <c r="E18" s="16" t="n"/>
      <c r="F18" s="17" t="n"/>
      <c r="G18" s="16" t="n"/>
      <c r="H18" s="17" t="n"/>
      <c r="I18" s="15" t="n"/>
      <c r="J18" s="18">
        <f>IF(B18="","",IF(H18="Completed",IF(I18="","",I18-B18),TODAY()-B18))</f>
        <v/>
      </c>
    </row>
    <row r="19">
      <c r="A19" s="19">
        <f>IF(C19="","","WO-"&amp;TEXT(ROW()-3,"000"))</f>
        <v/>
      </c>
      <c r="B19" s="15" t="n"/>
      <c r="C19" s="16" t="n"/>
      <c r="D19" s="16" t="n"/>
      <c r="E19" s="16" t="n"/>
      <c r="F19" s="17" t="n"/>
      <c r="G19" s="16" t="n"/>
      <c r="H19" s="17" t="n"/>
      <c r="I19" s="15" t="n"/>
      <c r="J19" s="20">
        <f>IF(B19="","",IF(H19="Completed",IF(I19="","",I19-B19),TODAY()-B19))</f>
        <v/>
      </c>
    </row>
    <row r="20">
      <c r="A20" s="14">
        <f>IF(C20="","","WO-"&amp;TEXT(ROW()-3,"000"))</f>
        <v/>
      </c>
      <c r="B20" s="15" t="n"/>
      <c r="C20" s="16" t="n"/>
      <c r="D20" s="16" t="n"/>
      <c r="E20" s="16" t="n"/>
      <c r="F20" s="17" t="n"/>
      <c r="G20" s="16" t="n"/>
      <c r="H20" s="17" t="n"/>
      <c r="I20" s="15" t="n"/>
      <c r="J20" s="18">
        <f>IF(B20="","",IF(H20="Completed",IF(I20="","",I20-B20),TODAY()-B20))</f>
        <v/>
      </c>
    </row>
    <row r="21">
      <c r="A21" s="19">
        <f>IF(C21="","","WO-"&amp;TEXT(ROW()-3,"000"))</f>
        <v/>
      </c>
      <c r="B21" s="15" t="n"/>
      <c r="C21" s="16" t="n"/>
      <c r="D21" s="16" t="n"/>
      <c r="E21" s="16" t="n"/>
      <c r="F21" s="17" t="n"/>
      <c r="G21" s="16" t="n"/>
      <c r="H21" s="17" t="n"/>
      <c r="I21" s="15" t="n"/>
      <c r="J21" s="20">
        <f>IF(B21="","",IF(H21="Completed",IF(I21="","",I21-B21),TODAY()-B21))</f>
        <v/>
      </c>
    </row>
    <row r="22">
      <c r="A22" s="14">
        <f>IF(C22="","","WO-"&amp;TEXT(ROW()-3,"000"))</f>
        <v/>
      </c>
      <c r="B22" s="15" t="n"/>
      <c r="C22" s="16" t="n"/>
      <c r="D22" s="16" t="n"/>
      <c r="E22" s="16" t="n"/>
      <c r="F22" s="17" t="n"/>
      <c r="G22" s="16" t="n"/>
      <c r="H22" s="17" t="n"/>
      <c r="I22" s="15" t="n"/>
      <c r="J22" s="18">
        <f>IF(B22="","",IF(H22="Completed",IF(I22="","",I22-B22),TODAY()-B22))</f>
        <v/>
      </c>
    </row>
    <row r="23">
      <c r="A23" s="19">
        <f>IF(C23="","","WO-"&amp;TEXT(ROW()-3,"000"))</f>
        <v/>
      </c>
      <c r="B23" s="15" t="n"/>
      <c r="C23" s="16" t="n"/>
      <c r="D23" s="16" t="n"/>
      <c r="E23" s="16" t="n"/>
      <c r="F23" s="17" t="n"/>
      <c r="G23" s="16" t="n"/>
      <c r="H23" s="17" t="n"/>
      <c r="I23" s="15" t="n"/>
      <c r="J23" s="20">
        <f>IF(B23="","",IF(H23="Completed",IF(I23="","",I23-B23),TODAY()-B23))</f>
        <v/>
      </c>
    </row>
    <row r="24">
      <c r="A24" s="14">
        <f>IF(C24="","","WO-"&amp;TEXT(ROW()-3,"000"))</f>
        <v/>
      </c>
      <c r="B24" s="15" t="n"/>
      <c r="C24" s="16" t="n"/>
      <c r="D24" s="16" t="n"/>
      <c r="E24" s="16" t="n"/>
      <c r="F24" s="17" t="n"/>
      <c r="G24" s="16" t="n"/>
      <c r="H24" s="17" t="n"/>
      <c r="I24" s="15" t="n"/>
      <c r="J24" s="18">
        <f>IF(B24="","",IF(H24="Completed",IF(I24="","",I24-B24),TODAY()-B24))</f>
        <v/>
      </c>
    </row>
    <row r="25">
      <c r="A25" s="19">
        <f>IF(C25="","","WO-"&amp;TEXT(ROW()-3,"000"))</f>
        <v/>
      </c>
      <c r="B25" s="15" t="n"/>
      <c r="C25" s="16" t="n"/>
      <c r="D25" s="16" t="n"/>
      <c r="E25" s="16" t="n"/>
      <c r="F25" s="17" t="n"/>
      <c r="G25" s="16" t="n"/>
      <c r="H25" s="17" t="n"/>
      <c r="I25" s="15" t="n"/>
      <c r="J25" s="20">
        <f>IF(B25="","",IF(H25="Completed",IF(I25="","",I25-B25),TODAY()-B25))</f>
        <v/>
      </c>
    </row>
    <row r="26">
      <c r="A26" s="14">
        <f>IF(C26="","","WO-"&amp;TEXT(ROW()-3,"000"))</f>
        <v/>
      </c>
      <c r="B26" s="15" t="n"/>
      <c r="C26" s="16" t="n"/>
      <c r="D26" s="16" t="n"/>
      <c r="E26" s="16" t="n"/>
      <c r="F26" s="17" t="n"/>
      <c r="G26" s="16" t="n"/>
      <c r="H26" s="17" t="n"/>
      <c r="I26" s="15" t="n"/>
      <c r="J26" s="18">
        <f>IF(B26="","",IF(H26="Completed",IF(I26="","",I26-B26),TODAY()-B26))</f>
        <v/>
      </c>
    </row>
    <row r="27">
      <c r="A27" s="19">
        <f>IF(C27="","","WO-"&amp;TEXT(ROW()-3,"000"))</f>
        <v/>
      </c>
      <c r="B27" s="15" t="n"/>
      <c r="C27" s="16" t="n"/>
      <c r="D27" s="16" t="n"/>
      <c r="E27" s="16" t="n"/>
      <c r="F27" s="17" t="n"/>
      <c r="G27" s="16" t="n"/>
      <c r="H27" s="17" t="n"/>
      <c r="I27" s="15" t="n"/>
      <c r="J27" s="20">
        <f>IF(B27="","",IF(H27="Completed",IF(I27="","",I27-B27),TODAY()-B27))</f>
        <v/>
      </c>
    </row>
    <row r="28">
      <c r="A28" s="14">
        <f>IF(C28="","","WO-"&amp;TEXT(ROW()-3,"000"))</f>
        <v/>
      </c>
      <c r="B28" s="15" t="n"/>
      <c r="C28" s="16" t="n"/>
      <c r="D28" s="16" t="n"/>
      <c r="E28" s="16" t="n"/>
      <c r="F28" s="17" t="n"/>
      <c r="G28" s="16" t="n"/>
      <c r="H28" s="17" t="n"/>
      <c r="I28" s="15" t="n"/>
      <c r="J28" s="18">
        <f>IF(B28="","",IF(H28="Completed",IF(I28="","",I28-B28),TODAY()-B28))</f>
        <v/>
      </c>
    </row>
    <row r="29">
      <c r="A29" s="19">
        <f>IF(C29="","","WO-"&amp;TEXT(ROW()-3,"000"))</f>
        <v/>
      </c>
      <c r="B29" s="15" t="n"/>
      <c r="C29" s="16" t="n"/>
      <c r="D29" s="16" t="n"/>
      <c r="E29" s="16" t="n"/>
      <c r="F29" s="17" t="n"/>
      <c r="G29" s="16" t="n"/>
      <c r="H29" s="17" t="n"/>
      <c r="I29" s="15" t="n"/>
      <c r="J29" s="20">
        <f>IF(B29="","",IF(H29="Completed",IF(I29="","",I29-B29),TODAY()-B29))</f>
        <v/>
      </c>
    </row>
    <row r="30">
      <c r="A30" s="14">
        <f>IF(C30="","","WO-"&amp;TEXT(ROW()-3,"000"))</f>
        <v/>
      </c>
      <c r="B30" s="15" t="n"/>
      <c r="C30" s="16" t="n"/>
      <c r="D30" s="16" t="n"/>
      <c r="E30" s="16" t="n"/>
      <c r="F30" s="17" t="n"/>
      <c r="G30" s="16" t="n"/>
      <c r="H30" s="17" t="n"/>
      <c r="I30" s="15" t="n"/>
      <c r="J30" s="18">
        <f>IF(B30="","",IF(H30="Completed",IF(I30="","",I30-B30),TODAY()-B30))</f>
        <v/>
      </c>
    </row>
    <row r="31">
      <c r="A31" s="19">
        <f>IF(C31="","","WO-"&amp;TEXT(ROW()-3,"000"))</f>
        <v/>
      </c>
      <c r="B31" s="15" t="n"/>
      <c r="C31" s="16" t="n"/>
      <c r="D31" s="16" t="n"/>
      <c r="E31" s="16" t="n"/>
      <c r="F31" s="17" t="n"/>
      <c r="G31" s="16" t="n"/>
      <c r="H31" s="17" t="n"/>
      <c r="I31" s="15" t="n"/>
      <c r="J31" s="20">
        <f>IF(B31="","",IF(H31="Completed",IF(I31="","",I31-B31),TODAY()-B31))</f>
        <v/>
      </c>
    </row>
    <row r="32">
      <c r="A32" s="14">
        <f>IF(C32="","","WO-"&amp;TEXT(ROW()-3,"000"))</f>
        <v/>
      </c>
      <c r="B32" s="15" t="n"/>
      <c r="C32" s="16" t="n"/>
      <c r="D32" s="16" t="n"/>
      <c r="E32" s="16" t="n"/>
      <c r="F32" s="17" t="n"/>
      <c r="G32" s="16" t="n"/>
      <c r="H32" s="17" t="n"/>
      <c r="I32" s="15" t="n"/>
      <c r="J32" s="18">
        <f>IF(B32="","",IF(H32="Completed",IF(I32="","",I32-B32),TODAY()-B32))</f>
        <v/>
      </c>
    </row>
    <row r="33">
      <c r="A33" s="19">
        <f>IF(C33="","","WO-"&amp;TEXT(ROW()-3,"000"))</f>
        <v/>
      </c>
      <c r="B33" s="15" t="n"/>
      <c r="C33" s="16" t="n"/>
      <c r="D33" s="16" t="n"/>
      <c r="E33" s="16" t="n"/>
      <c r="F33" s="17" t="n"/>
      <c r="G33" s="16" t="n"/>
      <c r="H33" s="17" t="n"/>
      <c r="I33" s="15" t="n"/>
      <c r="J33" s="20">
        <f>IF(B33="","",IF(H33="Completed",IF(I33="","",I33-B33),TODAY()-B33))</f>
        <v/>
      </c>
    </row>
    <row r="34">
      <c r="A34" s="14">
        <f>IF(C34="","","WO-"&amp;TEXT(ROW()-3,"000"))</f>
        <v/>
      </c>
      <c r="B34" s="15" t="n"/>
      <c r="C34" s="16" t="n"/>
      <c r="D34" s="16" t="n"/>
      <c r="E34" s="16" t="n"/>
      <c r="F34" s="17" t="n"/>
      <c r="G34" s="16" t="n"/>
      <c r="H34" s="17" t="n"/>
      <c r="I34" s="15" t="n"/>
      <c r="J34" s="18">
        <f>IF(B34="","",IF(H34="Completed",IF(I34="","",I34-B34),TODAY()-B34))</f>
        <v/>
      </c>
    </row>
    <row r="35">
      <c r="A35" s="19">
        <f>IF(C35="","","WO-"&amp;TEXT(ROW()-3,"000"))</f>
        <v/>
      </c>
      <c r="B35" s="15" t="n"/>
      <c r="C35" s="16" t="n"/>
      <c r="D35" s="16" t="n"/>
      <c r="E35" s="16" t="n"/>
      <c r="F35" s="17" t="n"/>
      <c r="G35" s="16" t="n"/>
      <c r="H35" s="17" t="n"/>
      <c r="I35" s="15" t="n"/>
      <c r="J35" s="20">
        <f>IF(B35="","",IF(H35="Completed",IF(I35="","",I35-B35),TODAY()-B35))</f>
        <v/>
      </c>
    </row>
    <row r="36">
      <c r="A36" s="14">
        <f>IF(C36="","","WO-"&amp;TEXT(ROW()-3,"000"))</f>
        <v/>
      </c>
      <c r="B36" s="15" t="n"/>
      <c r="C36" s="16" t="n"/>
      <c r="D36" s="16" t="n"/>
      <c r="E36" s="16" t="n"/>
      <c r="F36" s="17" t="n"/>
      <c r="G36" s="16" t="n"/>
      <c r="H36" s="17" t="n"/>
      <c r="I36" s="15" t="n"/>
      <c r="J36" s="18">
        <f>IF(B36="","",IF(H36="Completed",IF(I36="","",I36-B36),TODAY()-B36))</f>
        <v/>
      </c>
    </row>
    <row r="37">
      <c r="A37" s="19">
        <f>IF(C37="","","WO-"&amp;TEXT(ROW()-3,"000"))</f>
        <v/>
      </c>
      <c r="B37" s="15" t="n"/>
      <c r="C37" s="16" t="n"/>
      <c r="D37" s="16" t="n"/>
      <c r="E37" s="16" t="n"/>
      <c r="F37" s="17" t="n"/>
      <c r="G37" s="16" t="n"/>
      <c r="H37" s="17" t="n"/>
      <c r="I37" s="15" t="n"/>
      <c r="J37" s="20">
        <f>IF(B37="","",IF(H37="Completed",IF(I37="","",I37-B37),TODAY()-B37))</f>
        <v/>
      </c>
    </row>
    <row r="38">
      <c r="A38" s="14">
        <f>IF(C38="","","WO-"&amp;TEXT(ROW()-3,"000"))</f>
        <v/>
      </c>
      <c r="B38" s="15" t="n"/>
      <c r="C38" s="16" t="n"/>
      <c r="D38" s="16" t="n"/>
      <c r="E38" s="16" t="n"/>
      <c r="F38" s="17" t="n"/>
      <c r="G38" s="16" t="n"/>
      <c r="H38" s="17" t="n"/>
      <c r="I38" s="15" t="n"/>
      <c r="J38" s="18">
        <f>IF(B38="","",IF(H38="Completed",IF(I38="","",I38-B38),TODAY()-B38))</f>
        <v/>
      </c>
    </row>
    <row r="39">
      <c r="A39" s="19">
        <f>IF(C39="","","WO-"&amp;TEXT(ROW()-3,"000"))</f>
        <v/>
      </c>
      <c r="B39" s="15" t="n"/>
      <c r="C39" s="16" t="n"/>
      <c r="D39" s="16" t="n"/>
      <c r="E39" s="16" t="n"/>
      <c r="F39" s="17" t="n"/>
      <c r="G39" s="16" t="n"/>
      <c r="H39" s="17" t="n"/>
      <c r="I39" s="15" t="n"/>
      <c r="J39" s="20">
        <f>IF(B39="","",IF(H39="Completed",IF(I39="","",I39-B39),TODAY()-B39))</f>
        <v/>
      </c>
    </row>
    <row r="40">
      <c r="A40" s="14">
        <f>IF(C40="","","WO-"&amp;TEXT(ROW()-3,"000"))</f>
        <v/>
      </c>
      <c r="B40" s="15" t="n"/>
      <c r="C40" s="16" t="n"/>
      <c r="D40" s="16" t="n"/>
      <c r="E40" s="16" t="n"/>
      <c r="F40" s="17" t="n"/>
      <c r="G40" s="16" t="n"/>
      <c r="H40" s="17" t="n"/>
      <c r="I40" s="15" t="n"/>
      <c r="J40" s="18">
        <f>IF(B40="","",IF(H40="Completed",IF(I40="","",I40-B40),TODAY()-B40))</f>
        <v/>
      </c>
    </row>
    <row r="41">
      <c r="A41" s="19">
        <f>IF(C41="","","WO-"&amp;TEXT(ROW()-3,"000"))</f>
        <v/>
      </c>
      <c r="B41" s="15" t="n"/>
      <c r="C41" s="16" t="n"/>
      <c r="D41" s="16" t="n"/>
      <c r="E41" s="16" t="n"/>
      <c r="F41" s="17" t="n"/>
      <c r="G41" s="16" t="n"/>
      <c r="H41" s="17" t="n"/>
      <c r="I41" s="15" t="n"/>
      <c r="J41" s="20">
        <f>IF(B41="","",IF(H41="Completed",IF(I41="","",I41-B41),TODAY()-B41))</f>
        <v/>
      </c>
    </row>
    <row r="42">
      <c r="A42" s="14">
        <f>IF(C42="","","WO-"&amp;TEXT(ROW()-3,"000"))</f>
        <v/>
      </c>
      <c r="B42" s="15" t="n"/>
      <c r="C42" s="16" t="n"/>
      <c r="D42" s="16" t="n"/>
      <c r="E42" s="16" t="n"/>
      <c r="F42" s="17" t="n"/>
      <c r="G42" s="16" t="n"/>
      <c r="H42" s="17" t="n"/>
      <c r="I42" s="15" t="n"/>
      <c r="J42" s="18">
        <f>IF(B42="","",IF(H42="Completed",IF(I42="","",I42-B42),TODAY()-B42))</f>
        <v/>
      </c>
    </row>
    <row r="43">
      <c r="A43" s="19">
        <f>IF(C43="","","WO-"&amp;TEXT(ROW()-3,"000"))</f>
        <v/>
      </c>
      <c r="B43" s="15" t="n"/>
      <c r="C43" s="16" t="n"/>
      <c r="D43" s="16" t="n"/>
      <c r="E43" s="16" t="n"/>
      <c r="F43" s="17" t="n"/>
      <c r="G43" s="16" t="n"/>
      <c r="H43" s="17" t="n"/>
      <c r="I43" s="15" t="n"/>
      <c r="J43" s="20">
        <f>IF(B43="","",IF(H43="Completed",IF(I43="","",I43-B43),TODAY()-B43))</f>
        <v/>
      </c>
    </row>
  </sheetData>
  <conditionalFormatting sqref="F4:F43">
    <cfRule type="cellIs" priority="1" operator="equal" dxfId="0">
      <formula>"Urgent"</formula>
    </cfRule>
    <cfRule type="cellIs" priority="2" operator="equal" dxfId="1">
      <formula>"High"</formula>
    </cfRule>
  </conditionalFormatting>
  <conditionalFormatting sqref="H4:H43">
    <cfRule type="cellIs" priority="3" operator="equal" dxfId="2">
      <formula>"Completed"</formula>
    </cfRule>
    <cfRule type="cellIs" priority="4" operator="equal" dxfId="1">
      <formula>"In Progress"</formula>
    </cfRule>
    <cfRule type="cellIs" priority="5" operator="equal" dxfId="3">
      <formula>"Open"</formula>
    </cfRule>
  </conditionalFormatting>
  <dataValidations count="3">
    <dataValidation sqref="F4:F43" showDropDown="0" showInputMessage="0" showErrorMessage="0" allowBlank="1" type="list">
      <formula1>=Lists!$A$4:$A$7</formula1>
    </dataValidation>
    <dataValidation sqref="G4:G43" showDropDown="0" showInputMessage="0" showErrorMessage="0" allowBlank="1" type="list">
      <formula1>=Lists!$C$4:$C$8</formula1>
    </dataValidation>
    <dataValidation sqref="H4:H43" showDropDown="0" showInputMessage="0" showErrorMessage="0" allowBlank="1" type="list">
      <formula1>=Lists!$B$4:$B$7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C8"/>
  <sheetViews>
    <sheetView workbookViewId="0">
      <selection activeCell="A1" sqref="A1"/>
    </sheetView>
  </sheetViews>
  <sheetFormatPr baseColWidth="8" defaultRowHeight="15"/>
  <cols>
    <col width="11" customWidth="1" min="1" max="1"/>
    <col width="13" customWidth="1" min="2" max="2"/>
    <col width="12" customWidth="1" min="3" max="3"/>
  </cols>
  <sheetData>
    <row r="3">
      <c r="A3" s="21" t="inlineStr">
        <is>
          <t>Priority</t>
        </is>
      </c>
      <c r="B3" s="21" t="inlineStr">
        <is>
          <t>Status</t>
        </is>
      </c>
      <c r="C3" s="21" t="inlineStr">
        <is>
          <t>Assignee</t>
        </is>
      </c>
    </row>
    <row r="4">
      <c r="A4" t="inlineStr">
        <is>
          <t>Low</t>
        </is>
      </c>
      <c r="B4" t="inlineStr">
        <is>
          <t>Open</t>
        </is>
      </c>
      <c r="C4" t="inlineStr">
        <is>
          <t>Mike</t>
        </is>
      </c>
    </row>
    <row r="5">
      <c r="A5" t="inlineStr">
        <is>
          <t>Medium</t>
        </is>
      </c>
      <c r="B5" t="inlineStr">
        <is>
          <t>In Progress</t>
        </is>
      </c>
      <c r="C5" t="inlineStr">
        <is>
          <t>Dana</t>
        </is>
      </c>
    </row>
    <row r="6">
      <c r="A6" t="inlineStr">
        <is>
          <t>High</t>
        </is>
      </c>
      <c r="B6" t="inlineStr">
        <is>
          <t>On Hold</t>
        </is>
      </c>
      <c r="C6" t="inlineStr">
        <is>
          <t>Raj</t>
        </is>
      </c>
    </row>
    <row r="7">
      <c r="A7" t="inlineStr">
        <is>
          <t>Urgent</t>
        </is>
      </c>
      <c r="B7" t="inlineStr">
        <is>
          <t>Completed</t>
        </is>
      </c>
      <c r="C7" t="inlineStr">
        <is>
          <t>Tom</t>
        </is>
      </c>
    </row>
    <row r="8">
      <c r="C8" t="inlineStr">
        <is>
          <t>Unassigned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2026-06-13T07:16:31Z</dcterms:created>
  <dcterms:modified xmlns:dcterms="http://purl.org/dc/terms/" xmlns:xsi="http://www.w3.org/2001/XMLSchema-instance" xsi:type="dcterms:W3CDTF">2026-06-13T07:16:32Z</dcterms:modified>
</cp:coreProperties>
</file>